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DieseArbeitsmappe"/>
  <bookViews>
    <workbookView xWindow="-120" yWindow="-120" windowWidth="19420" windowHeight="11020"/>
  </bookViews>
  <sheets>
    <sheet name="Spieltag 1" sheetId="1" r:id="rId1"/>
    <sheet name="Spieltag 2" sheetId="2" r:id="rId2"/>
    <sheet name="Spieltag 3" sheetId="3" r:id="rId3"/>
    <sheet name="Spieltag 4" sheetId="4" r:id="rId4"/>
    <sheet name="Spieltag 5" sheetId="5" r:id="rId5"/>
    <sheet name="Tabelle" sheetId="7" r:id="rId6"/>
    <sheet name="Berechnungen" sheetId="6" r:id="rId7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/>
  <c r="Q9"/>
  <c r="Q10"/>
  <c r="Q11"/>
  <c r="Q12"/>
  <c r="Q13"/>
  <c r="Q14"/>
  <c r="Q15"/>
  <c r="Q16"/>
  <c r="Q17"/>
  <c r="Q18"/>
  <c r="K8"/>
  <c r="K9"/>
  <c r="K10"/>
  <c r="K11"/>
  <c r="K12"/>
  <c r="K13"/>
  <c r="K14"/>
  <c r="K15"/>
  <c r="K16"/>
  <c r="K17"/>
  <c r="K18"/>
  <c r="Q22"/>
  <c r="Q23"/>
  <c r="Q24"/>
  <c r="Q25"/>
  <c r="Q26"/>
  <c r="Q27"/>
  <c r="Q28"/>
  <c r="K22"/>
  <c r="K23"/>
  <c r="K24"/>
  <c r="K25"/>
  <c r="K26"/>
  <c r="K27"/>
  <c r="K28"/>
  <c r="I22"/>
  <c r="I23"/>
  <c r="I24"/>
  <c r="I25"/>
  <c r="I26"/>
  <c r="I27"/>
  <c r="I28"/>
  <c r="C22"/>
  <c r="C23"/>
  <c r="C24"/>
  <c r="C25"/>
  <c r="C26"/>
  <c r="C27"/>
  <c r="C28"/>
  <c r="Q22" i="5"/>
  <c r="Q23"/>
  <c r="Q24"/>
  <c r="Q25"/>
  <c r="Q26"/>
  <c r="Q27"/>
  <c r="Q28"/>
  <c r="K22"/>
  <c r="K23"/>
  <c r="K24"/>
  <c r="K25"/>
  <c r="K26"/>
  <c r="K27"/>
  <c r="K28"/>
  <c r="I22"/>
  <c r="I23"/>
  <c r="I24"/>
  <c r="I25"/>
  <c r="I26"/>
  <c r="I27"/>
  <c r="I28"/>
  <c r="C22"/>
  <c r="C23"/>
  <c r="C24"/>
  <c r="C25"/>
  <c r="C26"/>
  <c r="C27"/>
  <c r="C28"/>
  <c r="Q22" i="4"/>
  <c r="Q23"/>
  <c r="Q24"/>
  <c r="Q25"/>
  <c r="Q26"/>
  <c r="Q27"/>
  <c r="Q28"/>
  <c r="K22"/>
  <c r="K23"/>
  <c r="K24"/>
  <c r="K25"/>
  <c r="K26"/>
  <c r="K27"/>
  <c r="K28"/>
  <c r="I22"/>
  <c r="I23"/>
  <c r="I24"/>
  <c r="I25"/>
  <c r="I26"/>
  <c r="I27"/>
  <c r="I28"/>
  <c r="C22"/>
  <c r="C23"/>
  <c r="C24"/>
  <c r="C25"/>
  <c r="C26"/>
  <c r="C27"/>
  <c r="C28"/>
  <c r="Q22" i="3"/>
  <c r="Q23"/>
  <c r="Q24"/>
  <c r="Q25"/>
  <c r="Q26"/>
  <c r="Q27"/>
  <c r="Q28"/>
  <c r="K22"/>
  <c r="K23"/>
  <c r="K24"/>
  <c r="K25"/>
  <c r="K26"/>
  <c r="K27"/>
  <c r="K28"/>
  <c r="I22"/>
  <c r="I23"/>
  <c r="I24"/>
  <c r="I25"/>
  <c r="I26"/>
  <c r="I27"/>
  <c r="I28"/>
  <c r="C22"/>
  <c r="C23"/>
  <c r="C24"/>
  <c r="C25"/>
  <c r="C26"/>
  <c r="C27"/>
  <c r="C28"/>
  <c r="Q22" i="2"/>
  <c r="Q23"/>
  <c r="Q24"/>
  <c r="Q25"/>
  <c r="Q26"/>
  <c r="Q27"/>
  <c r="Q28"/>
  <c r="K22"/>
  <c r="K23"/>
  <c r="K24"/>
  <c r="K25"/>
  <c r="K26"/>
  <c r="K27"/>
  <c r="K28"/>
  <c r="I22"/>
  <c r="I23"/>
  <c r="I24"/>
  <c r="I25"/>
  <c r="I26"/>
  <c r="I27"/>
  <c r="I28"/>
  <c r="C22"/>
  <c r="C23"/>
  <c r="C24"/>
  <c r="C25"/>
  <c r="C26"/>
  <c r="C27"/>
  <c r="C28"/>
  <c r="Q21" i="5"/>
  <c r="K21"/>
  <c r="I21"/>
  <c r="C21"/>
  <c r="S20"/>
  <c r="S21" s="1"/>
  <c r="S22" s="1"/>
  <c r="S23" s="1"/>
  <c r="S24" s="1"/>
  <c r="S25" s="1"/>
  <c r="S26" s="1"/>
  <c r="S27" s="1"/>
  <c r="S28" s="1"/>
  <c r="S29" s="1"/>
  <c r="A20"/>
  <c r="A21" s="1"/>
  <c r="A22" s="1"/>
  <c r="A23" s="1"/>
  <c r="A24" s="1"/>
  <c r="A25" s="1"/>
  <c r="A26" s="1"/>
  <c r="A27" s="1"/>
  <c r="A28" s="1"/>
  <c r="A29" s="1"/>
  <c r="Q18"/>
  <c r="K18"/>
  <c r="I18"/>
  <c r="C18"/>
  <c r="Q17"/>
  <c r="K17"/>
  <c r="I17"/>
  <c r="C17"/>
  <c r="Q16"/>
  <c r="K16"/>
  <c r="I16"/>
  <c r="C16"/>
  <c r="Q15"/>
  <c r="K15"/>
  <c r="I15"/>
  <c r="C15"/>
  <c r="Q14"/>
  <c r="K14"/>
  <c r="I14"/>
  <c r="C14"/>
  <c r="Q13"/>
  <c r="K13"/>
  <c r="I13"/>
  <c r="C13"/>
  <c r="Q12"/>
  <c r="K12"/>
  <c r="I12"/>
  <c r="C12"/>
  <c r="Q11"/>
  <c r="K11"/>
  <c r="I11"/>
  <c r="C11"/>
  <c r="Q10"/>
  <c r="K10"/>
  <c r="I10"/>
  <c r="C10"/>
  <c r="Q9"/>
  <c r="K9"/>
  <c r="I9"/>
  <c r="C9"/>
  <c r="Q8"/>
  <c r="K8"/>
  <c r="I8"/>
  <c r="C8"/>
  <c r="Q7"/>
  <c r="K7"/>
  <c r="I7"/>
  <c r="C7"/>
  <c r="Q21" i="4"/>
  <c r="K21"/>
  <c r="I21"/>
  <c r="C21"/>
  <c r="S20"/>
  <c r="S21" s="1"/>
  <c r="S22" s="1"/>
  <c r="S23" s="1"/>
  <c r="S24" s="1"/>
  <c r="S25" s="1"/>
  <c r="S26" s="1"/>
  <c r="S27" s="1"/>
  <c r="S28" s="1"/>
  <c r="S29" s="1"/>
  <c r="A20"/>
  <c r="A21" s="1"/>
  <c r="A22" s="1"/>
  <c r="A23" s="1"/>
  <c r="A24" s="1"/>
  <c r="A25" s="1"/>
  <c r="A26" s="1"/>
  <c r="A27" s="1"/>
  <c r="A28" s="1"/>
  <c r="A29" s="1"/>
  <c r="Q18"/>
  <c r="K18"/>
  <c r="I18"/>
  <c r="C18"/>
  <c r="Q17"/>
  <c r="K17"/>
  <c r="I17"/>
  <c r="C17"/>
  <c r="Q16"/>
  <c r="K16"/>
  <c r="I16"/>
  <c r="C16"/>
  <c r="Q15"/>
  <c r="K15"/>
  <c r="I15"/>
  <c r="C15"/>
  <c r="Q14"/>
  <c r="K14"/>
  <c r="I14"/>
  <c r="C14"/>
  <c r="Q13"/>
  <c r="K13"/>
  <c r="I13"/>
  <c r="C13"/>
  <c r="Q12"/>
  <c r="K12"/>
  <c r="I12"/>
  <c r="C12"/>
  <c r="Q11"/>
  <c r="K11"/>
  <c r="I11"/>
  <c r="C11"/>
  <c r="Q10"/>
  <c r="K10"/>
  <c r="I10"/>
  <c r="C10"/>
  <c r="Q9"/>
  <c r="K9"/>
  <c r="I9"/>
  <c r="C9"/>
  <c r="Q8"/>
  <c r="K8"/>
  <c r="I8"/>
  <c r="C8"/>
  <c r="Q7"/>
  <c r="K7"/>
  <c r="I7"/>
  <c r="C7"/>
  <c r="C32"/>
  <c r="I32"/>
  <c r="K32"/>
  <c r="Q32"/>
  <c r="C33"/>
  <c r="I33"/>
  <c r="K33"/>
  <c r="Q33"/>
  <c r="C34"/>
  <c r="I34"/>
  <c r="K34"/>
  <c r="Q34"/>
  <c r="Q21" i="3"/>
  <c r="K21"/>
  <c r="I21"/>
  <c r="C21"/>
  <c r="S20"/>
  <c r="S21" s="1"/>
  <c r="S22" s="1"/>
  <c r="S23" s="1"/>
  <c r="S24" s="1"/>
  <c r="S25" s="1"/>
  <c r="S26" s="1"/>
  <c r="S27" s="1"/>
  <c r="S28" s="1"/>
  <c r="S29" s="1"/>
  <c r="A20"/>
  <c r="A21" s="1"/>
  <c r="A22" s="1"/>
  <c r="A23" s="1"/>
  <c r="A24" s="1"/>
  <c r="A25" s="1"/>
  <c r="A26" s="1"/>
  <c r="A27" s="1"/>
  <c r="A28" s="1"/>
  <c r="A29" s="1"/>
  <c r="Q18"/>
  <c r="K18"/>
  <c r="I18"/>
  <c r="C18"/>
  <c r="Q17"/>
  <c r="K17"/>
  <c r="I17"/>
  <c r="C17"/>
  <c r="Q16"/>
  <c r="K16"/>
  <c r="I16"/>
  <c r="C16"/>
  <c r="Q15"/>
  <c r="K15"/>
  <c r="I15"/>
  <c r="C15"/>
  <c r="Q14"/>
  <c r="K14"/>
  <c r="I14"/>
  <c r="C14"/>
  <c r="Q13"/>
  <c r="K13"/>
  <c r="I13"/>
  <c r="C13"/>
  <c r="Q12"/>
  <c r="K12"/>
  <c r="I12"/>
  <c r="C12"/>
  <c r="Q11"/>
  <c r="K11"/>
  <c r="I11"/>
  <c r="C11"/>
  <c r="Q10"/>
  <c r="K10"/>
  <c r="I10"/>
  <c r="C10"/>
  <c r="Q9"/>
  <c r="K9"/>
  <c r="I9"/>
  <c r="C9"/>
  <c r="Q8"/>
  <c r="K8"/>
  <c r="I8"/>
  <c r="C8"/>
  <c r="Q7"/>
  <c r="K7"/>
  <c r="I7"/>
  <c r="C7"/>
  <c r="S20" i="2" l="1"/>
  <c r="S21" s="1"/>
  <c r="S22" s="1"/>
  <c r="S23" s="1"/>
  <c r="S24" s="1"/>
  <c r="S25" s="1"/>
  <c r="S26" s="1"/>
  <c r="S27" s="1"/>
  <c r="S28" s="1"/>
  <c r="S29" s="1"/>
  <c r="A20"/>
  <c r="A21" s="1"/>
  <c r="A22" s="1"/>
  <c r="A23" s="1"/>
  <c r="A24" s="1"/>
  <c r="A25" s="1"/>
  <c r="A26" s="1"/>
  <c r="A27" s="1"/>
  <c r="A28" s="1"/>
  <c r="A29" s="1"/>
  <c r="Q21"/>
  <c r="K21"/>
  <c r="I21"/>
  <c r="C21"/>
  <c r="Q18"/>
  <c r="K18"/>
  <c r="I18"/>
  <c r="C18"/>
  <c r="Q17"/>
  <c r="K17"/>
  <c r="I17"/>
  <c r="C17"/>
  <c r="Q16"/>
  <c r="K16"/>
  <c r="I16"/>
  <c r="C16"/>
  <c r="Q15"/>
  <c r="K15"/>
  <c r="I15"/>
  <c r="C15"/>
  <c r="Q14"/>
  <c r="K14"/>
  <c r="I14"/>
  <c r="C14"/>
  <c r="Q13"/>
  <c r="K13"/>
  <c r="I13"/>
  <c r="C13"/>
  <c r="Q12"/>
  <c r="K12"/>
  <c r="I12"/>
  <c r="C12"/>
  <c r="Q11"/>
  <c r="K11"/>
  <c r="I11"/>
  <c r="C11"/>
  <c r="Q10"/>
  <c r="K10"/>
  <c r="I10"/>
  <c r="C10"/>
  <c r="Q9"/>
  <c r="K9"/>
  <c r="I9"/>
  <c r="C9"/>
  <c r="Q8"/>
  <c r="K8"/>
  <c r="I8"/>
  <c r="C8"/>
  <c r="Q7"/>
  <c r="K7"/>
  <c r="I7"/>
  <c r="C7"/>
  <c r="S20" i="1"/>
  <c r="S21" s="1"/>
  <c r="S22" s="1"/>
  <c r="S23" s="1"/>
  <c r="S24" s="1"/>
  <c r="S25" s="1"/>
  <c r="S26" s="1"/>
  <c r="S27" s="1"/>
  <c r="S28" s="1"/>
  <c r="S29" s="1"/>
  <c r="A20"/>
  <c r="A21" s="1"/>
  <c r="A22" s="1"/>
  <c r="A23" s="1"/>
  <c r="A24" s="1"/>
  <c r="A25" s="1"/>
  <c r="A26" s="1"/>
  <c r="A27" s="1"/>
  <c r="A28" s="1"/>
  <c r="A29" s="1"/>
  <c r="I18"/>
  <c r="C18"/>
  <c r="I17"/>
  <c r="C17"/>
  <c r="I16"/>
  <c r="C16"/>
  <c r="I15"/>
  <c r="C15"/>
  <c r="I14"/>
  <c r="C14"/>
  <c r="I13"/>
  <c r="C13"/>
  <c r="I12"/>
  <c r="C12"/>
  <c r="I11"/>
  <c r="C11"/>
  <c r="I10"/>
  <c r="C10"/>
  <c r="I9"/>
  <c r="C9"/>
  <c r="Q7"/>
  <c r="K7"/>
  <c r="I8"/>
  <c r="C8"/>
  <c r="I7"/>
  <c r="C7"/>
  <c r="A23" i="7" l="1"/>
  <c r="A24"/>
  <c r="A25"/>
  <c r="A26"/>
  <c r="A27"/>
  <c r="A28"/>
  <c r="A29"/>
  <c r="A30"/>
  <c r="A31"/>
  <c r="A32"/>
  <c r="A33"/>
  <c r="A34"/>
  <c r="A22"/>
  <c r="A16"/>
  <c r="A17"/>
  <c r="A18"/>
  <c r="A19"/>
  <c r="A20"/>
  <c r="A15"/>
  <c r="A12"/>
  <c r="A13"/>
  <c r="A11"/>
  <c r="A7"/>
  <c r="A8"/>
  <c r="A9"/>
  <c r="A6"/>
  <c r="A3"/>
  <c r="A4"/>
  <c r="A2"/>
  <c r="EX6" i="6"/>
  <c r="EX7"/>
  <c r="EX8"/>
  <c r="EX9"/>
  <c r="EX10"/>
  <c r="EX11"/>
  <c r="EX12"/>
  <c r="EX13"/>
  <c r="EX14"/>
  <c r="EX15"/>
  <c r="EX16"/>
  <c r="EX17"/>
  <c r="EX18"/>
  <c r="EX19"/>
  <c r="EX20"/>
  <c r="EX40"/>
  <c r="EX44"/>
  <c r="EX45"/>
  <c r="EX5"/>
  <c r="EU6"/>
  <c r="EU7"/>
  <c r="EU8"/>
  <c r="EU9"/>
  <c r="EU10"/>
  <c r="EU11"/>
  <c r="EU12"/>
  <c r="EU13"/>
  <c r="EU14"/>
  <c r="EU15"/>
  <c r="EU16"/>
  <c r="EU17"/>
  <c r="EU18"/>
  <c r="EU19"/>
  <c r="EU20"/>
  <c r="EU34"/>
  <c r="EU35"/>
  <c r="EU36"/>
  <c r="EU39"/>
  <c r="EU5"/>
  <c r="ER6"/>
  <c r="ER7"/>
  <c r="ER8"/>
  <c r="ER9"/>
  <c r="ER10"/>
  <c r="ER11"/>
  <c r="ER12"/>
  <c r="ER13"/>
  <c r="ER14"/>
  <c r="ER15"/>
  <c r="ER16"/>
  <c r="ER17"/>
  <c r="ER18"/>
  <c r="ER19"/>
  <c r="ER20"/>
  <c r="ER23"/>
  <c r="ER26"/>
  <c r="ER27"/>
  <c r="ER30"/>
  <c r="ER31"/>
  <c r="ER35"/>
  <c r="ER37"/>
  <c r="ER38"/>
  <c r="ER39"/>
  <c r="ER40"/>
  <c r="ER42"/>
  <c r="ER45"/>
  <c r="ER5"/>
  <c r="EO6"/>
  <c r="EO7"/>
  <c r="EO8"/>
  <c r="EO9"/>
  <c r="EO10"/>
  <c r="EO11"/>
  <c r="EO12"/>
  <c r="EO13"/>
  <c r="EO14"/>
  <c r="EO15"/>
  <c r="EO16"/>
  <c r="EO17"/>
  <c r="EO18"/>
  <c r="EO19"/>
  <c r="EO20"/>
  <c r="EO23"/>
  <c r="EO26"/>
  <c r="EO28"/>
  <c r="EO5"/>
  <c r="EL8"/>
  <c r="FA8" s="1"/>
  <c r="D6" i="7" s="1"/>
  <c r="EL10" i="6"/>
  <c r="FA10" s="1"/>
  <c r="D8" i="7" s="1"/>
  <c r="EL14" i="6"/>
  <c r="EL15"/>
  <c r="EL16"/>
  <c r="FA16" s="1"/>
  <c r="D16" i="7" s="1"/>
  <c r="EL19" i="6"/>
  <c r="EL22"/>
  <c r="EL24"/>
  <c r="EL33"/>
  <c r="EL5"/>
  <c r="EK6"/>
  <c r="EK7"/>
  <c r="EK8"/>
  <c r="EK9"/>
  <c r="EK10"/>
  <c r="EK11"/>
  <c r="EK12"/>
  <c r="EK13"/>
  <c r="EK14"/>
  <c r="EK15"/>
  <c r="EK16"/>
  <c r="EK17"/>
  <c r="EK18"/>
  <c r="EK19"/>
  <c r="EK20"/>
  <c r="EK34"/>
  <c r="EK35"/>
  <c r="EK36"/>
  <c r="EK37"/>
  <c r="EK38"/>
  <c r="EK39"/>
  <c r="EK40"/>
  <c r="EK41"/>
  <c r="EK42"/>
  <c r="EK43"/>
  <c r="EK44"/>
  <c r="EK45"/>
  <c r="EK46"/>
  <c r="EK5"/>
  <c r="EJ6"/>
  <c r="EJ7"/>
  <c r="EJ8"/>
  <c r="EJ9"/>
  <c r="EJ10"/>
  <c r="EJ11"/>
  <c r="EJ12"/>
  <c r="EJ13"/>
  <c r="EJ14"/>
  <c r="EJ15"/>
  <c r="EJ16"/>
  <c r="EJ17"/>
  <c r="EJ18"/>
  <c r="EJ19"/>
  <c r="EJ20"/>
  <c r="EJ34"/>
  <c r="EJ35"/>
  <c r="EJ36"/>
  <c r="EJ37"/>
  <c r="EJ38"/>
  <c r="EJ39"/>
  <c r="EJ40"/>
  <c r="EJ41"/>
  <c r="EJ42"/>
  <c r="EJ43"/>
  <c r="EJ44"/>
  <c r="EJ45"/>
  <c r="EJ46"/>
  <c r="EJ5"/>
  <c r="EI6"/>
  <c r="EI7"/>
  <c r="EI8"/>
  <c r="EI9"/>
  <c r="EI10"/>
  <c r="EI11"/>
  <c r="EI12"/>
  <c r="EI13"/>
  <c r="EI14"/>
  <c r="EI15"/>
  <c r="EI16"/>
  <c r="EI17"/>
  <c r="EI18"/>
  <c r="EI19"/>
  <c r="EI20"/>
  <c r="EI34"/>
  <c r="EI35"/>
  <c r="EI36"/>
  <c r="EI37"/>
  <c r="EI38"/>
  <c r="EI39"/>
  <c r="EI40"/>
  <c r="EI41"/>
  <c r="EI42"/>
  <c r="EI43"/>
  <c r="EI44"/>
  <c r="EI45"/>
  <c r="EI46"/>
  <c r="EI5"/>
  <c r="EH6"/>
  <c r="EH7"/>
  <c r="EH8"/>
  <c r="EH9"/>
  <c r="EH10"/>
  <c r="EH11"/>
  <c r="EH12"/>
  <c r="EH13"/>
  <c r="EH14"/>
  <c r="EH15"/>
  <c r="EH16"/>
  <c r="EH17"/>
  <c r="EH18"/>
  <c r="EH19"/>
  <c r="EH20"/>
  <c r="EH34"/>
  <c r="EH35"/>
  <c r="EH36"/>
  <c r="EH37"/>
  <c r="EH38"/>
  <c r="EH39"/>
  <c r="EH40"/>
  <c r="EH41"/>
  <c r="EH42"/>
  <c r="EH43"/>
  <c r="EH44"/>
  <c r="EH45"/>
  <c r="EH46"/>
  <c r="EH5"/>
  <c r="EG6"/>
  <c r="EG7"/>
  <c r="EG8"/>
  <c r="EG9"/>
  <c r="EG10"/>
  <c r="EG11"/>
  <c r="EG12"/>
  <c r="EG13"/>
  <c r="EG14"/>
  <c r="EG15"/>
  <c r="EG16"/>
  <c r="EG17"/>
  <c r="EG18"/>
  <c r="EG19"/>
  <c r="EG20"/>
  <c r="EG34"/>
  <c r="EG35"/>
  <c r="EG36"/>
  <c r="EG37"/>
  <c r="EG38"/>
  <c r="EG39"/>
  <c r="EG40"/>
  <c r="EG41"/>
  <c r="EG42"/>
  <c r="EG43"/>
  <c r="EG44"/>
  <c r="EG45"/>
  <c r="EG46"/>
  <c r="EG5"/>
  <c r="EF6"/>
  <c r="EF7"/>
  <c r="EF8"/>
  <c r="EF9"/>
  <c r="EF10"/>
  <c r="EF11"/>
  <c r="EF12"/>
  <c r="EF13"/>
  <c r="EF14"/>
  <c r="EF15"/>
  <c r="EF16"/>
  <c r="EF17"/>
  <c r="EF18"/>
  <c r="EF19"/>
  <c r="EF20"/>
  <c r="EF34"/>
  <c r="EF35"/>
  <c r="EF36"/>
  <c r="EF37"/>
  <c r="EF38"/>
  <c r="EF39"/>
  <c r="EF40"/>
  <c r="EF41"/>
  <c r="EF42"/>
  <c r="EF43"/>
  <c r="EF44"/>
  <c r="EF45"/>
  <c r="EF46"/>
  <c r="EF5"/>
  <c r="EE6"/>
  <c r="EE7"/>
  <c r="EE8"/>
  <c r="EE9"/>
  <c r="EE10"/>
  <c r="EE11"/>
  <c r="EE12"/>
  <c r="EE13"/>
  <c r="EE14"/>
  <c r="EE15"/>
  <c r="EE16"/>
  <c r="EE17"/>
  <c r="EE18"/>
  <c r="EE19"/>
  <c r="EE20"/>
  <c r="EE34"/>
  <c r="EE35"/>
  <c r="EE36"/>
  <c r="EE37"/>
  <c r="EE38"/>
  <c r="EE39"/>
  <c r="EE40"/>
  <c r="EE41"/>
  <c r="EE42"/>
  <c r="EE43"/>
  <c r="EE44"/>
  <c r="EE45"/>
  <c r="EE46"/>
  <c r="EE5"/>
  <c r="ED6"/>
  <c r="ED7"/>
  <c r="ED8"/>
  <c r="ED9"/>
  <c r="ED10"/>
  <c r="ED11"/>
  <c r="ED12"/>
  <c r="ED13"/>
  <c r="ED14"/>
  <c r="ED15"/>
  <c r="ED16"/>
  <c r="ED17"/>
  <c r="ED18"/>
  <c r="ED19"/>
  <c r="ED20"/>
  <c r="ED34"/>
  <c r="ED35"/>
  <c r="ED36"/>
  <c r="ED37"/>
  <c r="ED38"/>
  <c r="ED39"/>
  <c r="ED40"/>
  <c r="ED41"/>
  <c r="ED42"/>
  <c r="ED43"/>
  <c r="ED44"/>
  <c r="ED45"/>
  <c r="ED46"/>
  <c r="ED5"/>
  <c r="EC6"/>
  <c r="EC7"/>
  <c r="EC8"/>
  <c r="EC9"/>
  <c r="EC10"/>
  <c r="EC11"/>
  <c r="EC12"/>
  <c r="EC13"/>
  <c r="EC14"/>
  <c r="EC15"/>
  <c r="EC16"/>
  <c r="EC17"/>
  <c r="EC18"/>
  <c r="EC19"/>
  <c r="EC20"/>
  <c r="EC35"/>
  <c r="EC37"/>
  <c r="EC42"/>
  <c r="EC5"/>
  <c r="EB6"/>
  <c r="EB7"/>
  <c r="EB8"/>
  <c r="EB9"/>
  <c r="EB10"/>
  <c r="EB11"/>
  <c r="EB12"/>
  <c r="EB13"/>
  <c r="EB14"/>
  <c r="EB15"/>
  <c r="EB16"/>
  <c r="EB17"/>
  <c r="EB18"/>
  <c r="EB19"/>
  <c r="EB20"/>
  <c r="EB37"/>
  <c r="EB39"/>
  <c r="EB41"/>
  <c r="EB46"/>
  <c r="EB5"/>
  <c r="EA6"/>
  <c r="EA7"/>
  <c r="EA8"/>
  <c r="EA9"/>
  <c r="EA10"/>
  <c r="EA11"/>
  <c r="EA12"/>
  <c r="EA13"/>
  <c r="EA14"/>
  <c r="EA15"/>
  <c r="EA16"/>
  <c r="EA17"/>
  <c r="EA18"/>
  <c r="EA19"/>
  <c r="EA20"/>
  <c r="EA34"/>
  <c r="EA36"/>
  <c r="EA41"/>
  <c r="EA5"/>
  <c r="DZ6"/>
  <c r="DZ7"/>
  <c r="DZ8"/>
  <c r="DZ9"/>
  <c r="DZ10"/>
  <c r="DZ11"/>
  <c r="DZ12"/>
  <c r="DZ13"/>
  <c r="DZ14"/>
  <c r="DZ15"/>
  <c r="DZ16"/>
  <c r="DZ17"/>
  <c r="DZ18"/>
  <c r="DZ19"/>
  <c r="DZ20"/>
  <c r="DZ40"/>
  <c r="DZ44"/>
  <c r="DZ45"/>
  <c r="DZ5"/>
  <c r="DY6"/>
  <c r="DY7"/>
  <c r="DY8"/>
  <c r="DY9"/>
  <c r="DY10"/>
  <c r="DY11"/>
  <c r="DY12"/>
  <c r="DY13"/>
  <c r="DY14"/>
  <c r="DY15"/>
  <c r="DY16"/>
  <c r="DY17"/>
  <c r="DY18"/>
  <c r="DY19"/>
  <c r="DY20"/>
  <c r="DY35"/>
  <c r="DY37"/>
  <c r="DY42"/>
  <c r="DY5"/>
  <c r="DX6"/>
  <c r="DX7"/>
  <c r="DX8"/>
  <c r="DX9"/>
  <c r="DX10"/>
  <c r="DX11"/>
  <c r="DX12"/>
  <c r="DX13"/>
  <c r="DX14"/>
  <c r="DX15"/>
  <c r="DX16"/>
  <c r="DX17"/>
  <c r="DX18"/>
  <c r="DX19"/>
  <c r="DX20"/>
  <c r="DX37"/>
  <c r="DX39"/>
  <c r="DX41"/>
  <c r="DX46"/>
  <c r="DX5"/>
  <c r="DW6"/>
  <c r="DW7"/>
  <c r="DW8"/>
  <c r="DW9"/>
  <c r="DW10"/>
  <c r="DW11"/>
  <c r="DW12"/>
  <c r="DW13"/>
  <c r="DW14"/>
  <c r="DW15"/>
  <c r="DW16"/>
  <c r="DW17"/>
  <c r="DW18"/>
  <c r="DW19"/>
  <c r="DW20"/>
  <c r="DW34"/>
  <c r="DW36"/>
  <c r="DW41"/>
  <c r="DW5"/>
  <c r="DV6"/>
  <c r="DV7"/>
  <c r="DV8"/>
  <c r="DV9"/>
  <c r="DV10"/>
  <c r="DV11"/>
  <c r="DV12"/>
  <c r="DV13"/>
  <c r="DV14"/>
  <c r="DV15"/>
  <c r="DV16"/>
  <c r="DV17"/>
  <c r="DQ17" s="1"/>
  <c r="DV18"/>
  <c r="DQ18" s="1"/>
  <c r="DV19"/>
  <c r="DV20"/>
  <c r="DV40"/>
  <c r="DV44"/>
  <c r="DV45"/>
  <c r="DV5"/>
  <c r="DQ6"/>
  <c r="DR6"/>
  <c r="EY6" s="1"/>
  <c r="DS6"/>
  <c r="DT6"/>
  <c r="DQ7"/>
  <c r="DR7"/>
  <c r="EY7" s="1"/>
  <c r="DS7"/>
  <c r="DT7"/>
  <c r="DQ8"/>
  <c r="DR8"/>
  <c r="EY8" s="1"/>
  <c r="DS8"/>
  <c r="DQ9"/>
  <c r="DQ10"/>
  <c r="DR10"/>
  <c r="EY10" s="1"/>
  <c r="DS10"/>
  <c r="DT10"/>
  <c r="DQ11"/>
  <c r="DR11"/>
  <c r="EY11" s="1"/>
  <c r="DQ12"/>
  <c r="DR12"/>
  <c r="EY12" s="1"/>
  <c r="DQ13"/>
  <c r="DQ14"/>
  <c r="DR14"/>
  <c r="EY14" s="1"/>
  <c r="DS14"/>
  <c r="DT14"/>
  <c r="DQ15"/>
  <c r="DR15"/>
  <c r="EY15" s="1"/>
  <c r="DS15"/>
  <c r="DQ16"/>
  <c r="DR18"/>
  <c r="EY18" s="1"/>
  <c r="DS18"/>
  <c r="DT18"/>
  <c r="DR19"/>
  <c r="EY19" s="1"/>
  <c r="DS19"/>
  <c r="DT19"/>
  <c r="DS20"/>
  <c r="DS34"/>
  <c r="DS35"/>
  <c r="DT35"/>
  <c r="DT36"/>
  <c r="DS39"/>
  <c r="DT39"/>
  <c r="DS40"/>
  <c r="DS43"/>
  <c r="DT43"/>
  <c r="DS44"/>
  <c r="DT44"/>
  <c r="DT46"/>
  <c r="DO6"/>
  <c r="DO7"/>
  <c r="DO8"/>
  <c r="DO9"/>
  <c r="DO10"/>
  <c r="DO11"/>
  <c r="DO12"/>
  <c r="DO13"/>
  <c r="DO14"/>
  <c r="DO15"/>
  <c r="DO16"/>
  <c r="DO17"/>
  <c r="DO18"/>
  <c r="DO19"/>
  <c r="DO20"/>
  <c r="DO34"/>
  <c r="DO35"/>
  <c r="DO36"/>
  <c r="DO37"/>
  <c r="DO38"/>
  <c r="DO39"/>
  <c r="DO40"/>
  <c r="DO41"/>
  <c r="DO42"/>
  <c r="DO43"/>
  <c r="DO44"/>
  <c r="DO45"/>
  <c r="DO46"/>
  <c r="DO5"/>
  <c r="DN6"/>
  <c r="DN7"/>
  <c r="DN8"/>
  <c r="DN9"/>
  <c r="DN10"/>
  <c r="DN11"/>
  <c r="DN12"/>
  <c r="DN13"/>
  <c r="DN14"/>
  <c r="DN15"/>
  <c r="DN16"/>
  <c r="DN17"/>
  <c r="DN18"/>
  <c r="DN19"/>
  <c r="DN20"/>
  <c r="DN34"/>
  <c r="DN35"/>
  <c r="DN36"/>
  <c r="DN37"/>
  <c r="DN38"/>
  <c r="DN39"/>
  <c r="DN40"/>
  <c r="DN41"/>
  <c r="DN42"/>
  <c r="DN43"/>
  <c r="DN44"/>
  <c r="DN45"/>
  <c r="DN46"/>
  <c r="DN5"/>
  <c r="DM6"/>
  <c r="DM7"/>
  <c r="DM8"/>
  <c r="DM9"/>
  <c r="DM10"/>
  <c r="DM11"/>
  <c r="DM12"/>
  <c r="DM13"/>
  <c r="DM14"/>
  <c r="DM15"/>
  <c r="DM16"/>
  <c r="DM17"/>
  <c r="DM18"/>
  <c r="DM19"/>
  <c r="DM20"/>
  <c r="DM34"/>
  <c r="DM35"/>
  <c r="DM36"/>
  <c r="DM37"/>
  <c r="DM38"/>
  <c r="DM39"/>
  <c r="DM40"/>
  <c r="DM41"/>
  <c r="DM42"/>
  <c r="DM43"/>
  <c r="DM44"/>
  <c r="DM45"/>
  <c r="DM46"/>
  <c r="DM5"/>
  <c r="DL6"/>
  <c r="DL7"/>
  <c r="DL8"/>
  <c r="DL9"/>
  <c r="DL10"/>
  <c r="DL11"/>
  <c r="DL12"/>
  <c r="DL13"/>
  <c r="DL14"/>
  <c r="DL15"/>
  <c r="DL16"/>
  <c r="DL17"/>
  <c r="DL18"/>
  <c r="DL19"/>
  <c r="DL20"/>
  <c r="DL34"/>
  <c r="DL35"/>
  <c r="DL36"/>
  <c r="DL37"/>
  <c r="DL38"/>
  <c r="DL39"/>
  <c r="DL40"/>
  <c r="DL41"/>
  <c r="DL42"/>
  <c r="DL43"/>
  <c r="DL44"/>
  <c r="DL45"/>
  <c r="DL46"/>
  <c r="DL5"/>
  <c r="DK6"/>
  <c r="DK7"/>
  <c r="DK8"/>
  <c r="DK9"/>
  <c r="DK10"/>
  <c r="DK11"/>
  <c r="DK12"/>
  <c r="DK13"/>
  <c r="DK14"/>
  <c r="DK15"/>
  <c r="DK16"/>
  <c r="DK17"/>
  <c r="DK18"/>
  <c r="DK19"/>
  <c r="DK20"/>
  <c r="DK34"/>
  <c r="DK35"/>
  <c r="DK36"/>
  <c r="DK37"/>
  <c r="DK38"/>
  <c r="DK39"/>
  <c r="DK40"/>
  <c r="DK41"/>
  <c r="DK42"/>
  <c r="DK43"/>
  <c r="DK44"/>
  <c r="DK45"/>
  <c r="DK46"/>
  <c r="DK5"/>
  <c r="DJ6"/>
  <c r="DJ7"/>
  <c r="DJ8"/>
  <c r="DJ9"/>
  <c r="DJ10"/>
  <c r="DJ11"/>
  <c r="DJ12"/>
  <c r="DJ13"/>
  <c r="DJ14"/>
  <c r="DJ15"/>
  <c r="DJ16"/>
  <c r="DJ17"/>
  <c r="DJ18"/>
  <c r="DJ19"/>
  <c r="DJ20"/>
  <c r="DJ34"/>
  <c r="DJ35"/>
  <c r="DJ36"/>
  <c r="DJ37"/>
  <c r="DJ38"/>
  <c r="DJ39"/>
  <c r="DJ40"/>
  <c r="DJ41"/>
  <c r="DJ42"/>
  <c r="DJ43"/>
  <c r="DJ44"/>
  <c r="DJ45"/>
  <c r="DJ46"/>
  <c r="DJ5"/>
  <c r="DI6"/>
  <c r="DI7"/>
  <c r="DI8"/>
  <c r="DI9"/>
  <c r="DI10"/>
  <c r="DI11"/>
  <c r="DI12"/>
  <c r="DI13"/>
  <c r="DI14"/>
  <c r="DI15"/>
  <c r="DI16"/>
  <c r="DI17"/>
  <c r="DI18"/>
  <c r="DI19"/>
  <c r="DI20"/>
  <c r="DI34"/>
  <c r="DI35"/>
  <c r="DI36"/>
  <c r="DI37"/>
  <c r="DI38"/>
  <c r="DI39"/>
  <c r="DI40"/>
  <c r="DI41"/>
  <c r="DI42"/>
  <c r="DI43"/>
  <c r="DI44"/>
  <c r="DI45"/>
  <c r="DI46"/>
  <c r="DI5"/>
  <c r="DH6"/>
  <c r="DH7"/>
  <c r="DH8"/>
  <c r="DH9"/>
  <c r="DH10"/>
  <c r="DH11"/>
  <c r="DH12"/>
  <c r="DH13"/>
  <c r="DH14"/>
  <c r="DH15"/>
  <c r="DH16"/>
  <c r="DH17"/>
  <c r="DH18"/>
  <c r="DH19"/>
  <c r="DH20"/>
  <c r="DH34"/>
  <c r="DH35"/>
  <c r="DH36"/>
  <c r="DH37"/>
  <c r="DH38"/>
  <c r="DH39"/>
  <c r="DH40"/>
  <c r="DH41"/>
  <c r="DH42"/>
  <c r="DH43"/>
  <c r="DH44"/>
  <c r="DH45"/>
  <c r="DH46"/>
  <c r="DH5"/>
  <c r="DG6"/>
  <c r="DG7"/>
  <c r="DG8"/>
  <c r="DG9"/>
  <c r="DG10"/>
  <c r="DG11"/>
  <c r="DG12"/>
  <c r="DG13"/>
  <c r="DG14"/>
  <c r="DG15"/>
  <c r="DG16"/>
  <c r="DG17"/>
  <c r="DG18"/>
  <c r="DG19"/>
  <c r="DG20"/>
  <c r="DG44"/>
  <c r="DG45"/>
  <c r="DG5"/>
  <c r="DF6"/>
  <c r="DF7"/>
  <c r="DF8"/>
  <c r="DF9"/>
  <c r="DF10"/>
  <c r="DF11"/>
  <c r="DF12"/>
  <c r="DF13"/>
  <c r="DF14"/>
  <c r="DF15"/>
  <c r="DF16"/>
  <c r="DF17"/>
  <c r="DF18"/>
  <c r="DF19"/>
  <c r="DF20"/>
  <c r="DF34"/>
  <c r="DF38"/>
  <c r="DF41"/>
  <c r="DF42"/>
  <c r="DF5"/>
  <c r="DE6"/>
  <c r="DE7"/>
  <c r="DE8"/>
  <c r="DE9"/>
  <c r="DE10"/>
  <c r="DE11"/>
  <c r="DE12"/>
  <c r="DE13"/>
  <c r="DE14"/>
  <c r="DE15"/>
  <c r="DE16"/>
  <c r="DE17"/>
  <c r="DE18"/>
  <c r="DE19"/>
  <c r="DE20"/>
  <c r="DE35"/>
  <c r="DE37"/>
  <c r="DE38"/>
  <c r="DE5"/>
  <c r="DD6"/>
  <c r="DD7"/>
  <c r="DD8"/>
  <c r="DD9"/>
  <c r="DD10"/>
  <c r="DD11"/>
  <c r="DD12"/>
  <c r="DD13"/>
  <c r="DD14"/>
  <c r="DD15"/>
  <c r="DD16"/>
  <c r="DD17"/>
  <c r="DD18"/>
  <c r="DD19"/>
  <c r="DD20"/>
  <c r="DD34"/>
  <c r="DD35"/>
  <c r="DD36"/>
  <c r="DD39"/>
  <c r="DD5"/>
  <c r="DC6"/>
  <c r="DC7"/>
  <c r="DC8"/>
  <c r="DC9"/>
  <c r="DC10"/>
  <c r="DC11"/>
  <c r="DC12"/>
  <c r="DC13"/>
  <c r="DC14"/>
  <c r="DC15"/>
  <c r="DC16"/>
  <c r="DC17"/>
  <c r="DC18"/>
  <c r="DC19"/>
  <c r="DC20"/>
  <c r="DC44"/>
  <c r="DC45"/>
  <c r="DC5"/>
  <c r="DB6"/>
  <c r="DB7"/>
  <c r="DB8"/>
  <c r="DB9"/>
  <c r="DB10"/>
  <c r="DB11"/>
  <c r="DB12"/>
  <c r="DB13"/>
  <c r="DB14"/>
  <c r="DB15"/>
  <c r="DB16"/>
  <c r="DB17"/>
  <c r="DB18"/>
  <c r="DB19"/>
  <c r="DB20"/>
  <c r="DB34"/>
  <c r="DB38"/>
  <c r="DB41"/>
  <c r="DB42"/>
  <c r="DB5"/>
  <c r="DA6"/>
  <c r="DA7"/>
  <c r="DA8"/>
  <c r="DA9"/>
  <c r="DA10"/>
  <c r="DA11"/>
  <c r="DA12"/>
  <c r="DA13"/>
  <c r="DA14"/>
  <c r="DA15"/>
  <c r="DA16"/>
  <c r="DA17"/>
  <c r="DA18"/>
  <c r="DA19"/>
  <c r="DA20"/>
  <c r="DA35"/>
  <c r="DA37"/>
  <c r="DA38"/>
  <c r="DA5"/>
  <c r="CZ6"/>
  <c r="CZ7"/>
  <c r="CU7" s="1"/>
  <c r="CZ8"/>
  <c r="CZ9"/>
  <c r="CZ10"/>
  <c r="CZ11"/>
  <c r="CU11" s="1"/>
  <c r="CZ12"/>
  <c r="CZ13"/>
  <c r="CU13" s="1"/>
  <c r="CZ14"/>
  <c r="CU14" s="1"/>
  <c r="CZ15"/>
  <c r="CU15" s="1"/>
  <c r="CZ16"/>
  <c r="CZ17"/>
  <c r="CZ18"/>
  <c r="CZ19"/>
  <c r="CU19" s="1"/>
  <c r="CZ20"/>
  <c r="CZ34"/>
  <c r="CZ35"/>
  <c r="CZ36"/>
  <c r="CZ39"/>
  <c r="CZ5"/>
  <c r="CU6"/>
  <c r="CV6"/>
  <c r="EV6" s="1"/>
  <c r="CW6"/>
  <c r="CX6"/>
  <c r="CV7"/>
  <c r="EV7" s="1"/>
  <c r="CW7"/>
  <c r="CX7"/>
  <c r="CU8"/>
  <c r="CV8"/>
  <c r="EV8" s="1"/>
  <c r="CW8"/>
  <c r="CU9"/>
  <c r="CU10"/>
  <c r="CV10"/>
  <c r="EV10" s="1"/>
  <c r="CW10"/>
  <c r="CX10"/>
  <c r="CV11"/>
  <c r="EV11" s="1"/>
  <c r="CW11"/>
  <c r="CX11"/>
  <c r="CU12"/>
  <c r="CV12"/>
  <c r="EV12" s="1"/>
  <c r="CW12"/>
  <c r="CX12"/>
  <c r="CV14"/>
  <c r="EV14" s="1"/>
  <c r="CW14"/>
  <c r="CX14"/>
  <c r="CV15"/>
  <c r="EV15" s="1"/>
  <c r="CW15"/>
  <c r="CX15"/>
  <c r="CU16"/>
  <c r="CV16"/>
  <c r="EV16" s="1"/>
  <c r="CW16"/>
  <c r="CU17"/>
  <c r="CV18"/>
  <c r="EV18" s="1"/>
  <c r="CW18"/>
  <c r="CX18"/>
  <c r="CV19"/>
  <c r="EV19" s="1"/>
  <c r="CW19"/>
  <c r="CX19"/>
  <c r="CV20"/>
  <c r="EV20" s="1"/>
  <c r="CW20"/>
  <c r="CX20"/>
  <c r="CW34"/>
  <c r="CX34"/>
  <c r="CW35"/>
  <c r="CX35"/>
  <c r="CW36"/>
  <c r="CX36"/>
  <c r="CW38"/>
  <c r="CX38"/>
  <c r="CW39"/>
  <c r="CX39"/>
  <c r="CW40"/>
  <c r="CW41"/>
  <c r="CW42"/>
  <c r="CX42"/>
  <c r="CW43"/>
  <c r="CX43"/>
  <c r="CW44"/>
  <c r="CX44"/>
  <c r="CX46"/>
  <c r="CD35"/>
  <c r="CE35"/>
  <c r="CF35"/>
  <c r="CH35"/>
  <c r="CI35"/>
  <c r="CJ35"/>
  <c r="CL35"/>
  <c r="CM35"/>
  <c r="CN35"/>
  <c r="CO35"/>
  <c r="CP35"/>
  <c r="CQ35"/>
  <c r="CR35"/>
  <c r="CS35"/>
  <c r="CE36"/>
  <c r="CF36"/>
  <c r="CI36"/>
  <c r="CJ36"/>
  <c r="CL36"/>
  <c r="CM36"/>
  <c r="CN36"/>
  <c r="CO36"/>
  <c r="CP36"/>
  <c r="CQ36"/>
  <c r="CR36"/>
  <c r="CS36"/>
  <c r="CD37"/>
  <c r="CG37"/>
  <c r="CH37"/>
  <c r="CK37"/>
  <c r="CL37"/>
  <c r="CM37"/>
  <c r="CN37"/>
  <c r="CO37"/>
  <c r="CP37"/>
  <c r="CQ37"/>
  <c r="CR37"/>
  <c r="CS37"/>
  <c r="CD38"/>
  <c r="CE38"/>
  <c r="CH38"/>
  <c r="CI38"/>
  <c r="CL38"/>
  <c r="CM38"/>
  <c r="CN38"/>
  <c r="CO38"/>
  <c r="CP38"/>
  <c r="CQ38"/>
  <c r="CR38"/>
  <c r="CS38"/>
  <c r="CD39"/>
  <c r="CG39"/>
  <c r="CH39"/>
  <c r="CK39"/>
  <c r="CL39"/>
  <c r="CM39"/>
  <c r="CN39"/>
  <c r="CO39"/>
  <c r="CP39"/>
  <c r="CQ39"/>
  <c r="CR39"/>
  <c r="CS39"/>
  <c r="CD40"/>
  <c r="CG40"/>
  <c r="CH40"/>
  <c r="CK40"/>
  <c r="CL40"/>
  <c r="CM40"/>
  <c r="CN40"/>
  <c r="CO40"/>
  <c r="CP40"/>
  <c r="CQ40"/>
  <c r="CR40"/>
  <c r="CS40"/>
  <c r="CF41"/>
  <c r="CG41"/>
  <c r="CJ41"/>
  <c r="CK41"/>
  <c r="CL41"/>
  <c r="CM41"/>
  <c r="CN41"/>
  <c r="CO41"/>
  <c r="CP41"/>
  <c r="CQ41"/>
  <c r="CR41"/>
  <c r="CS41"/>
  <c r="CD42"/>
  <c r="CE42"/>
  <c r="CH42"/>
  <c r="CI42"/>
  <c r="CL42"/>
  <c r="CM42"/>
  <c r="CN42"/>
  <c r="CO42"/>
  <c r="CP42"/>
  <c r="CQ42"/>
  <c r="CR42"/>
  <c r="CS42"/>
  <c r="CF43"/>
  <c r="CG43"/>
  <c r="CJ43"/>
  <c r="CK43"/>
  <c r="CL43"/>
  <c r="CM43"/>
  <c r="CN43"/>
  <c r="CO43"/>
  <c r="CP43"/>
  <c r="CQ43"/>
  <c r="CR43"/>
  <c r="CS43"/>
  <c r="CE44"/>
  <c r="CF44"/>
  <c r="CI44"/>
  <c r="CJ44"/>
  <c r="CL44"/>
  <c r="CM44"/>
  <c r="CN44"/>
  <c r="CO44"/>
  <c r="CP44"/>
  <c r="CQ44"/>
  <c r="CR44"/>
  <c r="CS44"/>
  <c r="CD45"/>
  <c r="CG45"/>
  <c r="CH45"/>
  <c r="CK45"/>
  <c r="CL45"/>
  <c r="CM45"/>
  <c r="CN45"/>
  <c r="CO45"/>
  <c r="CP45"/>
  <c r="CQ45"/>
  <c r="CR45"/>
  <c r="CS45"/>
  <c r="CE46"/>
  <c r="CF46"/>
  <c r="CI46"/>
  <c r="CJ46"/>
  <c r="CL46"/>
  <c r="CM46"/>
  <c r="CN46"/>
  <c r="CO46"/>
  <c r="CP46"/>
  <c r="CQ46"/>
  <c r="CR46"/>
  <c r="CS46"/>
  <c r="CS34"/>
  <c r="CR34"/>
  <c r="CQ34"/>
  <c r="CP34"/>
  <c r="CO34"/>
  <c r="CN34"/>
  <c r="CA34" s="1"/>
  <c r="CM34"/>
  <c r="CL34"/>
  <c r="CK34"/>
  <c r="CJ34"/>
  <c r="CI34"/>
  <c r="CG34"/>
  <c r="CF34"/>
  <c r="CE34"/>
  <c r="BW6"/>
  <c r="BW7"/>
  <c r="BW8"/>
  <c r="BW9"/>
  <c r="BW10"/>
  <c r="BW11"/>
  <c r="BW12"/>
  <c r="BW13"/>
  <c r="BW14"/>
  <c r="BW15"/>
  <c r="BW16"/>
  <c r="BW17"/>
  <c r="BW18"/>
  <c r="BW19"/>
  <c r="BW20"/>
  <c r="BW21"/>
  <c r="BW22"/>
  <c r="BW23"/>
  <c r="BW24"/>
  <c r="BW25"/>
  <c r="BW26"/>
  <c r="BW27"/>
  <c r="BW28"/>
  <c r="BW29"/>
  <c r="BW30"/>
  <c r="BW31"/>
  <c r="BW32"/>
  <c r="BW33"/>
  <c r="BW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5"/>
  <c r="BU6"/>
  <c r="BU7"/>
  <c r="BU8"/>
  <c r="BU9"/>
  <c r="BU10"/>
  <c r="BU11"/>
  <c r="BU12"/>
  <c r="BU13"/>
  <c r="BU14"/>
  <c r="BU15"/>
  <c r="BU16"/>
  <c r="BU17"/>
  <c r="BU18"/>
  <c r="BU19"/>
  <c r="BU20"/>
  <c r="BU21"/>
  <c r="BU22"/>
  <c r="BU23"/>
  <c r="BU24"/>
  <c r="BU25"/>
  <c r="BU26"/>
  <c r="BU27"/>
  <c r="BU28"/>
  <c r="BU29"/>
  <c r="BU30"/>
  <c r="BU31"/>
  <c r="BU32"/>
  <c r="BU33"/>
  <c r="BU5"/>
  <c r="BT6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5"/>
  <c r="BR6"/>
  <c r="BR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5"/>
  <c r="BQ6"/>
  <c r="BQ7"/>
  <c r="BQ8"/>
  <c r="BQ9"/>
  <c r="BQ10"/>
  <c r="BQ11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5"/>
  <c r="BO6"/>
  <c r="BO7"/>
  <c r="BO8"/>
  <c r="BO9"/>
  <c r="BO10"/>
  <c r="BO11"/>
  <c r="BO12"/>
  <c r="BO13"/>
  <c r="BO14"/>
  <c r="BO15"/>
  <c r="BO16"/>
  <c r="BO17"/>
  <c r="BO18"/>
  <c r="BO19"/>
  <c r="BO20"/>
  <c r="BO21"/>
  <c r="BO23"/>
  <c r="BO25"/>
  <c r="BO27"/>
  <c r="BO29"/>
  <c r="BO5"/>
  <c r="BN6"/>
  <c r="BN7"/>
  <c r="BN8"/>
  <c r="BN9"/>
  <c r="BN10"/>
  <c r="BN11"/>
  <c r="BN12"/>
  <c r="BN13"/>
  <c r="BN14"/>
  <c r="BN15"/>
  <c r="BN16"/>
  <c r="BN17"/>
  <c r="BN18"/>
  <c r="BN19"/>
  <c r="BN20"/>
  <c r="BN21"/>
  <c r="BN22"/>
  <c r="BN24"/>
  <c r="BN25"/>
  <c r="BN28"/>
  <c r="BN29"/>
  <c r="BN32"/>
  <c r="BN5"/>
  <c r="BM6"/>
  <c r="BM7"/>
  <c r="BM8"/>
  <c r="BM9"/>
  <c r="BM10"/>
  <c r="BM11"/>
  <c r="BM12"/>
  <c r="BM13"/>
  <c r="BM14"/>
  <c r="BM15"/>
  <c r="BM16"/>
  <c r="BM17"/>
  <c r="BM18"/>
  <c r="BM19"/>
  <c r="BM20"/>
  <c r="BM22"/>
  <c r="BM23"/>
  <c r="BM24"/>
  <c r="BM26"/>
  <c r="BM28"/>
  <c r="BM30"/>
  <c r="BM5"/>
  <c r="BL6"/>
  <c r="BL7"/>
  <c r="BL8"/>
  <c r="BL9"/>
  <c r="BL10"/>
  <c r="BL11"/>
  <c r="BL12"/>
  <c r="BL13"/>
  <c r="BL14"/>
  <c r="BL15"/>
  <c r="BL16"/>
  <c r="BL17"/>
  <c r="BL18"/>
  <c r="BL19"/>
  <c r="BL20"/>
  <c r="BL23"/>
  <c r="BL25"/>
  <c r="BL26"/>
  <c r="BL27"/>
  <c r="BL30"/>
  <c r="BL31"/>
  <c r="BL5"/>
  <c r="BK6"/>
  <c r="BK7"/>
  <c r="BK8"/>
  <c r="BK9"/>
  <c r="BK10"/>
  <c r="BK11"/>
  <c r="BK12"/>
  <c r="BK13"/>
  <c r="BK14"/>
  <c r="BK15"/>
  <c r="BK16"/>
  <c r="BK17"/>
  <c r="BK18"/>
  <c r="BK19"/>
  <c r="BK20"/>
  <c r="BK21"/>
  <c r="BK23"/>
  <c r="BK25"/>
  <c r="BK27"/>
  <c r="BK29"/>
  <c r="BK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4"/>
  <c r="BJ25"/>
  <c r="BJ28"/>
  <c r="BJ29"/>
  <c r="BJ32"/>
  <c r="BJ5"/>
  <c r="BI6"/>
  <c r="BI7"/>
  <c r="BI8"/>
  <c r="BI9"/>
  <c r="BI10"/>
  <c r="BI11"/>
  <c r="BI12"/>
  <c r="BI13"/>
  <c r="BI14"/>
  <c r="BI15"/>
  <c r="BI16"/>
  <c r="BI17"/>
  <c r="BI18"/>
  <c r="BI19"/>
  <c r="BI20"/>
  <c r="BI22"/>
  <c r="BI23"/>
  <c r="BI24"/>
  <c r="BI26"/>
  <c r="BI28"/>
  <c r="BI30"/>
  <c r="BI5"/>
  <c r="BH6"/>
  <c r="BC6" s="1"/>
  <c r="BH7"/>
  <c r="BH8"/>
  <c r="BH9"/>
  <c r="BC9" s="1"/>
  <c r="BH10"/>
  <c r="BH11"/>
  <c r="BH12"/>
  <c r="BH13"/>
  <c r="BH14"/>
  <c r="BC14" s="1"/>
  <c r="BH15"/>
  <c r="BH16"/>
  <c r="BH17"/>
  <c r="BH18"/>
  <c r="BC18" s="1"/>
  <c r="BH19"/>
  <c r="BH20"/>
  <c r="BH23"/>
  <c r="BH26"/>
  <c r="BH27"/>
  <c r="BH30"/>
  <c r="BH31"/>
  <c r="BH5"/>
  <c r="BF32"/>
  <c r="BE32"/>
  <c r="BF31"/>
  <c r="BE31"/>
  <c r="BF30"/>
  <c r="BE30"/>
  <c r="BF28"/>
  <c r="BE28"/>
  <c r="BF27"/>
  <c r="BE27"/>
  <c r="BF26"/>
  <c r="BE26"/>
  <c r="BF24"/>
  <c r="BE24"/>
  <c r="BE23"/>
  <c r="BF23"/>
  <c r="BF22"/>
  <c r="BE22"/>
  <c r="BF20"/>
  <c r="BE20"/>
  <c r="BE19"/>
  <c r="BD19"/>
  <c r="ES19" s="1"/>
  <c r="BF19"/>
  <c r="BF18"/>
  <c r="BE18"/>
  <c r="BD18"/>
  <c r="ES18" s="1"/>
  <c r="BF16"/>
  <c r="BE16"/>
  <c r="BD16"/>
  <c r="ES16" s="1"/>
  <c r="BE15"/>
  <c r="BD15"/>
  <c r="ES15" s="1"/>
  <c r="BF15"/>
  <c r="BF14"/>
  <c r="BE14"/>
  <c r="BD14"/>
  <c r="ES14" s="1"/>
  <c r="BF12"/>
  <c r="BE12"/>
  <c r="BE11"/>
  <c r="BD11"/>
  <c r="ES11" s="1"/>
  <c r="BF11"/>
  <c r="BF10"/>
  <c r="BE10"/>
  <c r="BD10"/>
  <c r="ES10" s="1"/>
  <c r="BF8"/>
  <c r="BE8"/>
  <c r="BD8"/>
  <c r="ES8" s="1"/>
  <c r="BE7"/>
  <c r="BD7"/>
  <c r="ES7" s="1"/>
  <c r="BF7"/>
  <c r="BF6"/>
  <c r="BE6"/>
  <c r="BD6"/>
  <c r="ES6" s="1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5"/>
  <c r="AZ6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8"/>
  <c r="AS32"/>
  <c r="AS5"/>
  <c r="AR6"/>
  <c r="AR7"/>
  <c r="AR8"/>
  <c r="AR9"/>
  <c r="AR10"/>
  <c r="AR11"/>
  <c r="AR12"/>
  <c r="AR13"/>
  <c r="AR14"/>
  <c r="AR15"/>
  <c r="AR16"/>
  <c r="AR17"/>
  <c r="AR18"/>
  <c r="AR19"/>
  <c r="AR20"/>
  <c r="AR21"/>
  <c r="AR29"/>
  <c r="AR5"/>
  <c r="AQ6"/>
  <c r="AQ7"/>
  <c r="AQ8"/>
  <c r="AQ9"/>
  <c r="AQ10"/>
  <c r="AQ11"/>
  <c r="AQ12"/>
  <c r="AQ13"/>
  <c r="AQ14"/>
  <c r="AQ15"/>
  <c r="AQ16"/>
  <c r="AQ17"/>
  <c r="AQ18"/>
  <c r="AQ19"/>
  <c r="AQ20"/>
  <c r="AQ25"/>
  <c r="AQ31"/>
  <c r="AQ5"/>
  <c r="AP6"/>
  <c r="AP7"/>
  <c r="AP8"/>
  <c r="AP9"/>
  <c r="AP10"/>
  <c r="AP11"/>
  <c r="AP12"/>
  <c r="AP13"/>
  <c r="AP14"/>
  <c r="AP15"/>
  <c r="AP16"/>
  <c r="AP17"/>
  <c r="AP18"/>
  <c r="AP19"/>
  <c r="AP20"/>
  <c r="AP23"/>
  <c r="AP25"/>
  <c r="AP26"/>
  <c r="AP28"/>
  <c r="AP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8"/>
  <c r="AO32"/>
  <c r="AO5"/>
  <c r="AN6"/>
  <c r="AN7"/>
  <c r="AN8"/>
  <c r="AN9"/>
  <c r="AN10"/>
  <c r="AN11"/>
  <c r="AN12"/>
  <c r="AN13"/>
  <c r="AN14"/>
  <c r="AN15"/>
  <c r="AN16"/>
  <c r="AN17"/>
  <c r="AN18"/>
  <c r="AN19"/>
  <c r="AN20"/>
  <c r="AN21"/>
  <c r="AN29"/>
  <c r="AN5"/>
  <c r="AM6"/>
  <c r="AM7"/>
  <c r="AM8"/>
  <c r="AM9"/>
  <c r="AM10"/>
  <c r="AM11"/>
  <c r="AM12"/>
  <c r="AM13"/>
  <c r="AM14"/>
  <c r="AM15"/>
  <c r="AM16"/>
  <c r="AM17"/>
  <c r="AM18"/>
  <c r="AM19"/>
  <c r="AM20"/>
  <c r="AM25"/>
  <c r="AM31"/>
  <c r="AM5"/>
  <c r="AL6"/>
  <c r="AG6" s="1"/>
  <c r="AL7"/>
  <c r="AL8"/>
  <c r="AL9"/>
  <c r="AL10"/>
  <c r="AG10" s="1"/>
  <c r="AL11"/>
  <c r="AL12"/>
  <c r="AL13"/>
  <c r="AL14"/>
  <c r="AG14" s="1"/>
  <c r="AL15"/>
  <c r="AG15" s="1"/>
  <c r="AL16"/>
  <c r="AL17"/>
  <c r="AL18"/>
  <c r="AL19"/>
  <c r="AL20"/>
  <c r="AL23"/>
  <c r="AL26"/>
  <c r="AL28"/>
  <c r="AL5"/>
  <c r="AJ32"/>
  <c r="AI32"/>
  <c r="AJ31"/>
  <c r="AI30"/>
  <c r="AJ30"/>
  <c r="AI28"/>
  <c r="AJ28"/>
  <c r="AJ27"/>
  <c r="AI27"/>
  <c r="AJ26"/>
  <c r="AI24"/>
  <c r="AJ24"/>
  <c r="AJ23"/>
  <c r="AI23"/>
  <c r="AJ22"/>
  <c r="AI20"/>
  <c r="AH20"/>
  <c r="EP20" s="1"/>
  <c r="AJ20"/>
  <c r="AJ19"/>
  <c r="AI19"/>
  <c r="AH19"/>
  <c r="EP19" s="1"/>
  <c r="AH18"/>
  <c r="EP18" s="1"/>
  <c r="AJ18"/>
  <c r="AG17"/>
  <c r="AI16"/>
  <c r="AH16"/>
  <c r="EP16" s="1"/>
  <c r="AJ16"/>
  <c r="AG16"/>
  <c r="AJ15"/>
  <c r="AI15"/>
  <c r="AH15"/>
  <c r="EP15" s="1"/>
  <c r="AI14"/>
  <c r="AH14"/>
  <c r="EP14" s="1"/>
  <c r="AJ14"/>
  <c r="AG13"/>
  <c r="AI12"/>
  <c r="AH12"/>
  <c r="EP12" s="1"/>
  <c r="AJ12"/>
  <c r="AG12"/>
  <c r="AJ11"/>
  <c r="AG11"/>
  <c r="AI11"/>
  <c r="AH11"/>
  <c r="EP11" s="1"/>
  <c r="AH10"/>
  <c r="EP10" s="1"/>
  <c r="AJ10"/>
  <c r="AG9"/>
  <c r="AI8"/>
  <c r="AH8"/>
  <c r="EP8" s="1"/>
  <c r="AJ8"/>
  <c r="AG8"/>
  <c r="AJ7"/>
  <c r="AG7"/>
  <c r="AI7"/>
  <c r="AH7"/>
  <c r="EP7" s="1"/>
  <c r="AH6"/>
  <c r="EP6" s="1"/>
  <c r="AJ6"/>
  <c r="S6"/>
  <c r="S7"/>
  <c r="S11"/>
  <c r="S12"/>
  <c r="S15"/>
  <c r="S25"/>
  <c r="S27"/>
  <c r="S29"/>
  <c r="S33"/>
  <c r="R7"/>
  <c r="R13"/>
  <c r="R14"/>
  <c r="R16"/>
  <c r="R21"/>
  <c r="R23"/>
  <c r="R29"/>
  <c r="R33"/>
  <c r="R5"/>
  <c r="Q6"/>
  <c r="Q12"/>
  <c r="Q15"/>
  <c r="Q16"/>
  <c r="Q28"/>
  <c r="Q32"/>
  <c r="Q33"/>
  <c r="P8"/>
  <c r="P10"/>
  <c r="P14"/>
  <c r="P15"/>
  <c r="P16"/>
  <c r="P19"/>
  <c r="P22"/>
  <c r="P24"/>
  <c r="P33"/>
  <c r="P5"/>
  <c r="W6"/>
  <c r="V7"/>
  <c r="W7"/>
  <c r="T8"/>
  <c r="T10"/>
  <c r="W11"/>
  <c r="U12"/>
  <c r="W12"/>
  <c r="V13"/>
  <c r="T14"/>
  <c r="V14"/>
  <c r="U15"/>
  <c r="W15"/>
  <c r="T16"/>
  <c r="V16"/>
  <c r="T19"/>
  <c r="V21"/>
  <c r="T22"/>
  <c r="V23"/>
  <c r="T24"/>
  <c r="W25"/>
  <c r="W27"/>
  <c r="U28"/>
  <c r="V29"/>
  <c r="W29"/>
  <c r="U32"/>
  <c r="T33"/>
  <c r="U33"/>
  <c r="V33"/>
  <c r="W33"/>
  <c r="V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B6"/>
  <c r="N6" s="1"/>
  <c r="AB7"/>
  <c r="N7" s="1"/>
  <c r="AB8"/>
  <c r="N8" s="1"/>
  <c r="AB9"/>
  <c r="N9" s="1"/>
  <c r="AB10"/>
  <c r="N10" s="1"/>
  <c r="AB11"/>
  <c r="N11" s="1"/>
  <c r="AB12"/>
  <c r="N12" s="1"/>
  <c r="AB13"/>
  <c r="N13" s="1"/>
  <c r="AB14"/>
  <c r="N14" s="1"/>
  <c r="AB15"/>
  <c r="N15" s="1"/>
  <c r="AB16"/>
  <c r="N16" s="1"/>
  <c r="AB17"/>
  <c r="N17" s="1"/>
  <c r="AB18"/>
  <c r="N18" s="1"/>
  <c r="AB19"/>
  <c r="N19" s="1"/>
  <c r="AB20"/>
  <c r="N20" s="1"/>
  <c r="AB21"/>
  <c r="N21" s="1"/>
  <c r="AB22"/>
  <c r="N22" s="1"/>
  <c r="AB23"/>
  <c r="N23" s="1"/>
  <c r="AB24"/>
  <c r="AB25"/>
  <c r="AB26"/>
  <c r="AB27"/>
  <c r="AB28"/>
  <c r="AB29"/>
  <c r="AB30"/>
  <c r="AB31"/>
  <c r="AB32"/>
  <c r="AB33"/>
  <c r="AE5"/>
  <c r="AD5"/>
  <c r="AC5"/>
  <c r="AB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5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CU20" l="1"/>
  <c r="BC17"/>
  <c r="BC10"/>
  <c r="ET10" s="1"/>
  <c r="BC19"/>
  <c r="BC11"/>
  <c r="BC7"/>
  <c r="ET7" s="1"/>
  <c r="DQ20"/>
  <c r="CW9"/>
  <c r="CY15"/>
  <c r="BC15"/>
  <c r="ET15" s="1"/>
  <c r="BC12"/>
  <c r="BC8"/>
  <c r="ET8" s="1"/>
  <c r="CB34"/>
  <c r="CC34" s="1"/>
  <c r="AG19"/>
  <c r="DQ19"/>
  <c r="EZ19" s="1"/>
  <c r="EZ11"/>
  <c r="EZ10"/>
  <c r="EZ8"/>
  <c r="EZ7"/>
  <c r="EZ6"/>
  <c r="EZ18"/>
  <c r="CU18"/>
  <c r="BC20"/>
  <c r="BC16"/>
  <c r="BC13"/>
  <c r="AG18"/>
  <c r="AG20"/>
  <c r="EQ20" s="1"/>
  <c r="DT40"/>
  <c r="DU40" s="1"/>
  <c r="EZ12"/>
  <c r="EW12"/>
  <c r="EW11"/>
  <c r="EW10"/>
  <c r="EW8"/>
  <c r="EW7"/>
  <c r="EW6"/>
  <c r="EW20"/>
  <c r="EW19"/>
  <c r="EW18"/>
  <c r="EW16"/>
  <c r="EW15"/>
  <c r="EW14"/>
  <c r="CX16"/>
  <c r="CY16" s="1"/>
  <c r="CX8"/>
  <c r="CY8" s="1"/>
  <c r="EZ15"/>
  <c r="EZ14"/>
  <c r="DT20"/>
  <c r="DU20" s="1"/>
  <c r="DS42"/>
  <c r="DU42" s="1"/>
  <c r="DS38"/>
  <c r="DS36"/>
  <c r="DU36" s="1"/>
  <c r="DS11"/>
  <c r="DT16"/>
  <c r="DT12"/>
  <c r="H12" s="1"/>
  <c r="H11" i="7" s="1"/>
  <c r="DT8" i="6"/>
  <c r="DR20"/>
  <c r="EY20" s="1"/>
  <c r="DR16"/>
  <c r="EY16" s="1"/>
  <c r="EZ16" s="1"/>
  <c r="DS16"/>
  <c r="DS12"/>
  <c r="DT42"/>
  <c r="DT38"/>
  <c r="DT34"/>
  <c r="H34" s="1"/>
  <c r="Q22" i="7" s="1"/>
  <c r="DT15" i="6"/>
  <c r="DU15" s="1"/>
  <c r="DT11"/>
  <c r="ET6"/>
  <c r="FA14"/>
  <c r="D13" i="7" s="1"/>
  <c r="AI31" i="6"/>
  <c r="ET11"/>
  <c r="ET14"/>
  <c r="ET19"/>
  <c r="BD20"/>
  <c r="ES20" s="1"/>
  <c r="ET20" s="1"/>
  <c r="BD12"/>
  <c r="ES12" s="1"/>
  <c r="CB43"/>
  <c r="H43" s="1"/>
  <c r="Q31" i="7" s="1"/>
  <c r="CA43" i="6"/>
  <c r="G43" s="1"/>
  <c r="P31" i="7" s="1"/>
  <c r="CB39" i="6"/>
  <c r="H39" s="1"/>
  <c r="Q27" i="7" s="1"/>
  <c r="CA39" i="6"/>
  <c r="G39" s="1"/>
  <c r="P27" i="7" s="1"/>
  <c r="CB35" i="6"/>
  <c r="H35" s="1"/>
  <c r="Q23" i="7" s="1"/>
  <c r="CA35" i="6"/>
  <c r="G35" s="1"/>
  <c r="P23" i="7" s="1"/>
  <c r="ET18" i="6"/>
  <c r="ET16"/>
  <c r="CB45"/>
  <c r="CA45"/>
  <c r="CB41"/>
  <c r="CA41"/>
  <c r="CB37"/>
  <c r="CA37"/>
  <c r="CC37" s="1"/>
  <c r="CB46"/>
  <c r="H46" s="1"/>
  <c r="Q34" i="7" s="1"/>
  <c r="CA46" i="6"/>
  <c r="CB42"/>
  <c r="CA42"/>
  <c r="CB38"/>
  <c r="CA38"/>
  <c r="G34"/>
  <c r="P22" i="7" s="1"/>
  <c r="CB44" i="6"/>
  <c r="H44" s="1"/>
  <c r="Q32" i="7" s="1"/>
  <c r="CA44" i="6"/>
  <c r="G44" s="1"/>
  <c r="P32" i="7" s="1"/>
  <c r="CB40" i="6"/>
  <c r="CA40"/>
  <c r="G40" s="1"/>
  <c r="P28" i="7" s="1"/>
  <c r="CB36" i="6"/>
  <c r="H36" s="1"/>
  <c r="Q24" i="7" s="1"/>
  <c r="CA36" i="6"/>
  <c r="EQ8"/>
  <c r="EQ12"/>
  <c r="H23"/>
  <c r="H24" i="7" s="1"/>
  <c r="H19" i="6"/>
  <c r="H19" i="7" s="1"/>
  <c r="H11" i="6"/>
  <c r="H9" i="7" s="1"/>
  <c r="H7" i="6"/>
  <c r="H4" i="7" s="1"/>
  <c r="EQ16" i="6"/>
  <c r="EQ15"/>
  <c r="EQ19"/>
  <c r="EQ6"/>
  <c r="EQ7"/>
  <c r="EQ11"/>
  <c r="EQ18"/>
  <c r="EQ10"/>
  <c r="EQ14"/>
  <c r="H8"/>
  <c r="H6" i="7" s="1"/>
  <c r="N28" i="6"/>
  <c r="H28" s="1"/>
  <c r="H29" i="7" s="1"/>
  <c r="N29" i="6"/>
  <c r="N27"/>
  <c r="H27" s="1"/>
  <c r="H28" i="7" s="1"/>
  <c r="N24" i="6"/>
  <c r="H24" s="1"/>
  <c r="H25" i="7" s="1"/>
  <c r="N26" i="6"/>
  <c r="H26" s="1"/>
  <c r="H27" i="7" s="1"/>
  <c r="M29" i="6"/>
  <c r="M25"/>
  <c r="M21"/>
  <c r="M17"/>
  <c r="M13"/>
  <c r="M9"/>
  <c r="K33"/>
  <c r="M33"/>
  <c r="N33"/>
  <c r="N31"/>
  <c r="H31" s="1"/>
  <c r="H32" i="7" s="1"/>
  <c r="N30" i="6"/>
  <c r="H30" s="1"/>
  <c r="H31" i="7" s="1"/>
  <c r="M32" i="6"/>
  <c r="G32" s="1"/>
  <c r="G33" i="7" s="1"/>
  <c r="M28" i="6"/>
  <c r="M24"/>
  <c r="G24" s="1"/>
  <c r="G25" i="7" s="1"/>
  <c r="M20" i="6"/>
  <c r="O20" s="1"/>
  <c r="M16"/>
  <c r="M12"/>
  <c r="G12" s="1"/>
  <c r="G11" i="7" s="1"/>
  <c r="M8" i="6"/>
  <c r="O8" s="1"/>
  <c r="M22"/>
  <c r="M18"/>
  <c r="M14"/>
  <c r="G14" s="1"/>
  <c r="G13" i="7" s="1"/>
  <c r="M10" i="6"/>
  <c r="M6"/>
  <c r="M31"/>
  <c r="G31" s="1"/>
  <c r="G32" i="7" s="1"/>
  <c r="M27" i="6"/>
  <c r="G27" s="1"/>
  <c r="G28" i="7" s="1"/>
  <c r="M23" i="6"/>
  <c r="O23" s="1"/>
  <c r="M19"/>
  <c r="O19" s="1"/>
  <c r="M15"/>
  <c r="O15" s="1"/>
  <c r="M11"/>
  <c r="O11" s="1"/>
  <c r="M7"/>
  <c r="G7" s="1"/>
  <c r="G4" i="7" s="1"/>
  <c r="L33" i="6"/>
  <c r="EM33" s="1"/>
  <c r="M30"/>
  <c r="G30" s="1"/>
  <c r="G31" i="7" s="1"/>
  <c r="M26" i="6"/>
  <c r="N25"/>
  <c r="N32"/>
  <c r="H32" s="1"/>
  <c r="H33" i="7" s="1"/>
  <c r="H22" i="6"/>
  <c r="H23" i="7" s="1"/>
  <c r="H14" i="6"/>
  <c r="H13" i="7" s="1"/>
  <c r="H6" i="6"/>
  <c r="H3" i="7" s="1"/>
  <c r="H18" i="6"/>
  <c r="H18" i="7" s="1"/>
  <c r="H10" i="6"/>
  <c r="H8" i="7" s="1"/>
  <c r="FA19" i="6"/>
  <c r="D19" i="7" s="1"/>
  <c r="FA15" i="6"/>
  <c r="D15" i="7" s="1"/>
  <c r="FA5" i="6"/>
  <c r="D2" i="7" s="1"/>
  <c r="M5" i="6"/>
  <c r="N5"/>
  <c r="DT13"/>
  <c r="DT17"/>
  <c r="DT9"/>
  <c r="DU43"/>
  <c r="DU35"/>
  <c r="DU6"/>
  <c r="DT45"/>
  <c r="DT41"/>
  <c r="DT37"/>
  <c r="DT5"/>
  <c r="DU19"/>
  <c r="DU14"/>
  <c r="DU10"/>
  <c r="DU44"/>
  <c r="DU8"/>
  <c r="DU16"/>
  <c r="DS41"/>
  <c r="DS37"/>
  <c r="DS17"/>
  <c r="DS13"/>
  <c r="DU13" s="1"/>
  <c r="DS9"/>
  <c r="DS46"/>
  <c r="DU46" s="1"/>
  <c r="DS45"/>
  <c r="DS5"/>
  <c r="DU18"/>
  <c r="DU7"/>
  <c r="DU39"/>
  <c r="DR17"/>
  <c r="EY17" s="1"/>
  <c r="EZ17" s="1"/>
  <c r="DR13"/>
  <c r="EY13" s="1"/>
  <c r="EZ13" s="1"/>
  <c r="DR9"/>
  <c r="EY9" s="1"/>
  <c r="EZ9" s="1"/>
  <c r="DR5"/>
  <c r="EY5" s="1"/>
  <c r="DQ5"/>
  <c r="CY43"/>
  <c r="CX17"/>
  <c r="CX9"/>
  <c r="CY39"/>
  <c r="CY7"/>
  <c r="CX45"/>
  <c r="CX41"/>
  <c r="CY41" s="1"/>
  <c r="CX37"/>
  <c r="CX13"/>
  <c r="CX40"/>
  <c r="CY40" s="1"/>
  <c r="CX5"/>
  <c r="CY44"/>
  <c r="CY36"/>
  <c r="CY35"/>
  <c r="CY20"/>
  <c r="CY19"/>
  <c r="CY12"/>
  <c r="CY11"/>
  <c r="CW37"/>
  <c r="CW17"/>
  <c r="CW13"/>
  <c r="CW45"/>
  <c r="CW46"/>
  <c r="CY46" s="1"/>
  <c r="CW5"/>
  <c r="CY38"/>
  <c r="CY34"/>
  <c r="CY18"/>
  <c r="CY14"/>
  <c r="CY10"/>
  <c r="CY6"/>
  <c r="CY42"/>
  <c r="CV9"/>
  <c r="EV9" s="1"/>
  <c r="EW9" s="1"/>
  <c r="CV5"/>
  <c r="EV5" s="1"/>
  <c r="CV17"/>
  <c r="EV17" s="1"/>
  <c r="EW17" s="1"/>
  <c r="CV13"/>
  <c r="EV13" s="1"/>
  <c r="EW13" s="1"/>
  <c r="CU5"/>
  <c r="CC45"/>
  <c r="CC39"/>
  <c r="CC46"/>
  <c r="BG26"/>
  <c r="BF5"/>
  <c r="BG6"/>
  <c r="BG18"/>
  <c r="BG7"/>
  <c r="BG30"/>
  <c r="BF13"/>
  <c r="BF33"/>
  <c r="BF29"/>
  <c r="BF25"/>
  <c r="BF21"/>
  <c r="BF17"/>
  <c r="BF9"/>
  <c r="BG10"/>
  <c r="BG19"/>
  <c r="BG20"/>
  <c r="BG28"/>
  <c r="BG31"/>
  <c r="BG11"/>
  <c r="BG12"/>
  <c r="BG23"/>
  <c r="BG27"/>
  <c r="BG15"/>
  <c r="BG32"/>
  <c r="BE21"/>
  <c r="BE33"/>
  <c r="BE29"/>
  <c r="BE9"/>
  <c r="BE17"/>
  <c r="BE13"/>
  <c r="BE25"/>
  <c r="BE5"/>
  <c r="BD9"/>
  <c r="ES9" s="1"/>
  <c r="ET9" s="1"/>
  <c r="BD17"/>
  <c r="ES17" s="1"/>
  <c r="ET17" s="1"/>
  <c r="BD13"/>
  <c r="ES13" s="1"/>
  <c r="ET13" s="1"/>
  <c r="BD5"/>
  <c r="ES5" s="1"/>
  <c r="BC5"/>
  <c r="BG8"/>
  <c r="BG16"/>
  <c r="BG24"/>
  <c r="BG14"/>
  <c r="BG22"/>
  <c r="AK30"/>
  <c r="AK16"/>
  <c r="AJ33"/>
  <c r="AJ25"/>
  <c r="AJ21"/>
  <c r="AJ17"/>
  <c r="AJ13"/>
  <c r="AJ9"/>
  <c r="AJ5"/>
  <c r="AK8"/>
  <c r="AK20"/>
  <c r="AK32"/>
  <c r="AK12"/>
  <c r="AK14"/>
  <c r="AK24"/>
  <c r="AK28"/>
  <c r="AJ29"/>
  <c r="AI29"/>
  <c r="AI13"/>
  <c r="AK13" s="1"/>
  <c r="AI6"/>
  <c r="AK6" s="1"/>
  <c r="AI10"/>
  <c r="AK10" s="1"/>
  <c r="AI22"/>
  <c r="AK22" s="1"/>
  <c r="AI18"/>
  <c r="AK18" s="1"/>
  <c r="AI26"/>
  <c r="AK26" s="1"/>
  <c r="AI33"/>
  <c r="AI25"/>
  <c r="AI21"/>
  <c r="AI17"/>
  <c r="AI9"/>
  <c r="AI5"/>
  <c r="AH13"/>
  <c r="EP13" s="1"/>
  <c r="EQ13" s="1"/>
  <c r="AH17"/>
  <c r="EP17" s="1"/>
  <c r="EQ17" s="1"/>
  <c r="AH9"/>
  <c r="EP9" s="1"/>
  <c r="EQ9" s="1"/>
  <c r="AH5"/>
  <c r="EP5" s="1"/>
  <c r="AG5"/>
  <c r="AK7"/>
  <c r="AK11"/>
  <c r="AK15"/>
  <c r="AK19"/>
  <c r="AK23"/>
  <c r="AK27"/>
  <c r="AK31"/>
  <c r="CC41" l="1"/>
  <c r="CC42"/>
  <c r="G16"/>
  <c r="G16" i="7" s="1"/>
  <c r="DU38" i="6"/>
  <c r="DU34"/>
  <c r="DU12"/>
  <c r="G38"/>
  <c r="P26" i="7" s="1"/>
  <c r="Y31"/>
  <c r="CC43" i="6"/>
  <c r="CC35"/>
  <c r="G36"/>
  <c r="P24" i="7" s="1"/>
  <c r="H38" i="6"/>
  <c r="Q26" i="7" s="1"/>
  <c r="EZ20" i="6"/>
  <c r="ET12"/>
  <c r="Y28" i="7"/>
  <c r="G42" i="6"/>
  <c r="P30" i="7" s="1"/>
  <c r="CY9" i="6"/>
  <c r="DU17"/>
  <c r="H42"/>
  <c r="Q30" i="7" s="1"/>
  <c r="CC40" i="6"/>
  <c r="I40" s="1"/>
  <c r="R28" i="7" s="1"/>
  <c r="DU11" i="6"/>
  <c r="CY37"/>
  <c r="I39"/>
  <c r="R27" i="7" s="1"/>
  <c r="H20" i="6"/>
  <c r="H20" i="7" s="1"/>
  <c r="I34" i="6"/>
  <c r="R22" i="7" s="1"/>
  <c r="H15" i="6"/>
  <c r="H15" i="7" s="1"/>
  <c r="Z23"/>
  <c r="I35" i="6"/>
  <c r="R23" i="7" s="1"/>
  <c r="Z24"/>
  <c r="I42" i="6"/>
  <c r="R30" i="7" s="1"/>
  <c r="I43" i="6"/>
  <c r="R31" i="7" s="1"/>
  <c r="H16" i="6"/>
  <c r="H16" i="7" s="1"/>
  <c r="H17" i="6"/>
  <c r="H17" i="7" s="1"/>
  <c r="Z31"/>
  <c r="H9" i="6"/>
  <c r="H7" i="7" s="1"/>
  <c r="Z32"/>
  <c r="DU45" i="6"/>
  <c r="G41"/>
  <c r="P29" i="7" s="1"/>
  <c r="I46" i="6"/>
  <c r="R34" i="7" s="1"/>
  <c r="CY13" i="6"/>
  <c r="G37"/>
  <c r="P25" i="7" s="1"/>
  <c r="Y25" s="1"/>
  <c r="G45" i="6"/>
  <c r="P33" i="7" s="1"/>
  <c r="Y33" s="1"/>
  <c r="H40" i="6"/>
  <c r="Q28" i="7" s="1"/>
  <c r="Z28" s="1"/>
  <c r="G46" i="6"/>
  <c r="P34" i="7" s="1"/>
  <c r="H37" i="6"/>
  <c r="Q25" i="7" s="1"/>
  <c r="Z25" s="1"/>
  <c r="H41" i="6"/>
  <c r="Q29" i="7" s="1"/>
  <c r="Z29" s="1"/>
  <c r="H45" i="6"/>
  <c r="Q33" i="7" s="1"/>
  <c r="Z33" s="1"/>
  <c r="H13" i="6"/>
  <c r="H12" i="7" s="1"/>
  <c r="CC36" i="6"/>
  <c r="I36" s="1"/>
  <c r="R24" i="7" s="1"/>
  <c r="H21" i="6"/>
  <c r="H22" i="7" s="1"/>
  <c r="Z22" s="1"/>
  <c r="CC38" i="6"/>
  <c r="I38" s="1"/>
  <c r="R26" i="7" s="1"/>
  <c r="CC44" i="6"/>
  <c r="I44" s="1"/>
  <c r="R32" i="7" s="1"/>
  <c r="Y32"/>
  <c r="Z27"/>
  <c r="I15" i="6"/>
  <c r="I15" i="7" s="1"/>
  <c r="G18" i="6"/>
  <c r="G18" i="7" s="1"/>
  <c r="G33" i="6"/>
  <c r="G34" i="7" s="1"/>
  <c r="G17" i="6"/>
  <c r="G17" i="7" s="1"/>
  <c r="G26" i="6"/>
  <c r="G27" i="7" s="1"/>
  <c r="Y27" s="1"/>
  <c r="I11" i="6"/>
  <c r="I9" i="7" s="1"/>
  <c r="H33" i="6"/>
  <c r="H34" i="7" s="1"/>
  <c r="Z34" s="1"/>
  <c r="G13" i="6"/>
  <c r="G12" i="7" s="1"/>
  <c r="G29" i="6"/>
  <c r="G30" i="7" s="1"/>
  <c r="H29" i="6"/>
  <c r="H30" i="7" s="1"/>
  <c r="Z30" s="1"/>
  <c r="H25" i="6"/>
  <c r="H26" i="7" s="1"/>
  <c r="I23" i="6"/>
  <c r="I24" i="7" s="1"/>
  <c r="G10" i="6"/>
  <c r="G8" i="7" s="1"/>
  <c r="I8" i="6"/>
  <c r="I6" i="7" s="1"/>
  <c r="G9" i="6"/>
  <c r="G7" i="7" s="1"/>
  <c r="G25" i="6"/>
  <c r="G26" i="7" s="1"/>
  <c r="Y26" s="1"/>
  <c r="I19" i="6"/>
  <c r="I19" i="7" s="1"/>
  <c r="G6" i="6"/>
  <c r="G3" i="7" s="1"/>
  <c r="G22" i="6"/>
  <c r="G23" i="7" s="1"/>
  <c r="Y23" s="1"/>
  <c r="I20" i="6"/>
  <c r="I20" i="7" s="1"/>
  <c r="G21" i="6"/>
  <c r="G22" i="7" s="1"/>
  <c r="Y22" s="1"/>
  <c r="O28" i="6"/>
  <c r="I28" s="1"/>
  <c r="I29" i="7" s="1"/>
  <c r="G8" i="6"/>
  <c r="G6" i="7" s="1"/>
  <c r="O21" i="6"/>
  <c r="O12"/>
  <c r="I12" s="1"/>
  <c r="I11" i="7" s="1"/>
  <c r="O26" i="6"/>
  <c r="I26" s="1"/>
  <c r="I27" i="7" s="1"/>
  <c r="G20" i="6"/>
  <c r="G20" i="7" s="1"/>
  <c r="O13" i="6"/>
  <c r="O27"/>
  <c r="I27" s="1"/>
  <c r="I28" i="7" s="1"/>
  <c r="O29" i="6"/>
  <c r="O6"/>
  <c r="I6" s="1"/>
  <c r="I3" i="7" s="1"/>
  <c r="G11" i="6"/>
  <c r="G9" i="7" s="1"/>
  <c r="O24" i="6"/>
  <c r="I24" s="1"/>
  <c r="I25" i="7" s="1"/>
  <c r="G28" i="6"/>
  <c r="G29" i="7" s="1"/>
  <c r="G23" i="6"/>
  <c r="G24" i="7" s="1"/>
  <c r="Y24" s="1"/>
  <c r="O9" i="6"/>
  <c r="O16"/>
  <c r="I16" s="1"/>
  <c r="I16" i="7" s="1"/>
  <c r="O17" i="6"/>
  <c r="O31"/>
  <c r="I31" s="1"/>
  <c r="I32" i="7" s="1"/>
  <c r="O22" i="6"/>
  <c r="I22" s="1"/>
  <c r="I23" i="7" s="1"/>
  <c r="G19" i="6"/>
  <c r="G19" i="7" s="1"/>
  <c r="G15" i="6"/>
  <c r="G15" i="7" s="1"/>
  <c r="O10" i="6"/>
  <c r="I10" s="1"/>
  <c r="I8" i="7" s="1"/>
  <c r="O30" i="6"/>
  <c r="I30" s="1"/>
  <c r="I31" i="7" s="1"/>
  <c r="AA31" s="1"/>
  <c r="O32" i="6"/>
  <c r="I32" s="1"/>
  <c r="I33" i="7" s="1"/>
  <c r="O14" i="6"/>
  <c r="I14" s="1"/>
  <c r="I13" i="7" s="1"/>
  <c r="O18" i="6"/>
  <c r="I18" s="1"/>
  <c r="I18" i="7" s="1"/>
  <c r="O25" i="6"/>
  <c r="O7"/>
  <c r="I7" s="1"/>
  <c r="I4" i="7" s="1"/>
  <c r="O33" i="6"/>
  <c r="EN33"/>
  <c r="O5"/>
  <c r="G5"/>
  <c r="G2" i="7" s="1"/>
  <c r="H5" i="6"/>
  <c r="H2" i="7" s="1"/>
  <c r="BG5" i="6"/>
  <c r="EQ5"/>
  <c r="ET5"/>
  <c r="EZ5"/>
  <c r="EW5"/>
  <c r="DU9"/>
  <c r="DU5"/>
  <c r="DU37"/>
  <c r="DU41"/>
  <c r="I41" s="1"/>
  <c r="R29" i="7" s="1"/>
  <c r="CY5" i="6"/>
  <c r="CY17"/>
  <c r="CY45"/>
  <c r="I45" s="1"/>
  <c r="R33" i="7" s="1"/>
  <c r="BG9" i="6"/>
  <c r="BG25"/>
  <c r="BG29"/>
  <c r="BG13"/>
  <c r="BG33"/>
  <c r="BG17"/>
  <c r="BG21"/>
  <c r="AK17"/>
  <c r="AK9"/>
  <c r="AK33"/>
  <c r="AK5"/>
  <c r="AK21"/>
  <c r="AK25"/>
  <c r="AK29"/>
  <c r="Z26" i="7" l="1"/>
  <c r="Y30"/>
  <c r="AA23"/>
  <c r="I37" i="6"/>
  <c r="R25" i="7" s="1"/>
  <c r="AA25" s="1"/>
  <c r="AA27"/>
  <c r="AA24"/>
  <c r="AA28"/>
  <c r="Y29"/>
  <c r="AA32"/>
  <c r="Y34"/>
  <c r="AA29"/>
  <c r="AA33"/>
  <c r="I13" i="6"/>
  <c r="I12" i="7" s="1"/>
  <c r="I25" i="6"/>
  <c r="I26" i="7" s="1"/>
  <c r="AA26" s="1"/>
  <c r="I9" i="6"/>
  <c r="I7" i="7" s="1"/>
  <c r="I21" i="6"/>
  <c r="I22" i="7" s="1"/>
  <c r="AA22" s="1"/>
  <c r="I33" i="6"/>
  <c r="I34" i="7" s="1"/>
  <c r="AA34" s="1"/>
  <c r="I17" i="6"/>
  <c r="I17" i="7" s="1"/>
  <c r="I29" i="6"/>
  <c r="I30" i="7" s="1"/>
  <c r="AA30" s="1"/>
  <c r="I5" i="6"/>
  <c r="I2" i="7" s="1"/>
  <c r="Q21" i="1"/>
  <c r="K21"/>
  <c r="S16" i="6" l="1"/>
  <c r="K16" s="1"/>
  <c r="E16" s="1"/>
  <c r="C16" i="7" s="1"/>
  <c r="W16" i="6"/>
  <c r="R15"/>
  <c r="K15" s="1"/>
  <c r="E15" s="1"/>
  <c r="C15" i="7" s="1"/>
  <c r="V15" i="6"/>
  <c r="R19"/>
  <c r="V19"/>
  <c r="S17"/>
  <c r="W17"/>
  <c r="V17"/>
  <c r="R17"/>
  <c r="R20"/>
  <c r="V20"/>
  <c r="S18"/>
  <c r="W18"/>
  <c r="Q47" i="4"/>
  <c r="K47"/>
  <c r="I47"/>
  <c r="C47"/>
  <c r="Q40" i="3"/>
  <c r="K40"/>
  <c r="I40"/>
  <c r="C40"/>
  <c r="DF40" i="6" l="1"/>
  <c r="DB40"/>
  <c r="ER32"/>
  <c r="BL32"/>
  <c r="BH32"/>
  <c r="BO26"/>
  <c r="BK26"/>
  <c r="DG43"/>
  <c r="DC43"/>
  <c r="Q47" i="5"/>
  <c r="K47"/>
  <c r="I47"/>
  <c r="C47"/>
  <c r="Q46"/>
  <c r="K46"/>
  <c r="I46"/>
  <c r="C46"/>
  <c r="Q45"/>
  <c r="K45"/>
  <c r="I45"/>
  <c r="C45"/>
  <c r="Q44"/>
  <c r="K44"/>
  <c r="I44"/>
  <c r="C44"/>
  <c r="Q43"/>
  <c r="K43"/>
  <c r="I43"/>
  <c r="C43"/>
  <c r="Q42"/>
  <c r="K42"/>
  <c r="I42"/>
  <c r="C42"/>
  <c r="Q41"/>
  <c r="K41"/>
  <c r="I41"/>
  <c r="C41"/>
  <c r="Q39"/>
  <c r="K39"/>
  <c r="I39"/>
  <c r="C39"/>
  <c r="Q38"/>
  <c r="K38"/>
  <c r="I38"/>
  <c r="C38"/>
  <c r="Q37"/>
  <c r="K37"/>
  <c r="I37"/>
  <c r="C37"/>
  <c r="Q36"/>
  <c r="K36"/>
  <c r="I36"/>
  <c r="C36"/>
  <c r="Q35"/>
  <c r="K35"/>
  <c r="I35"/>
  <c r="C35"/>
  <c r="Q34"/>
  <c r="K34"/>
  <c r="I34"/>
  <c r="C34"/>
  <c r="Q33"/>
  <c r="K33"/>
  <c r="I33"/>
  <c r="C33"/>
  <c r="Q32"/>
  <c r="K32"/>
  <c r="I32"/>
  <c r="C32"/>
  <c r="Q46" i="4"/>
  <c r="K46"/>
  <c r="I46"/>
  <c r="C46"/>
  <c r="Q45"/>
  <c r="K45"/>
  <c r="I45"/>
  <c r="C45"/>
  <c r="Q44"/>
  <c r="K44"/>
  <c r="I44"/>
  <c r="C44"/>
  <c r="Q43"/>
  <c r="K43"/>
  <c r="I43"/>
  <c r="C43"/>
  <c r="Q42"/>
  <c r="K42"/>
  <c r="I42"/>
  <c r="C42"/>
  <c r="Q41"/>
  <c r="K41"/>
  <c r="I41"/>
  <c r="C41"/>
  <c r="Q39"/>
  <c r="K39"/>
  <c r="I39"/>
  <c r="C39"/>
  <c r="Q38"/>
  <c r="K38"/>
  <c r="I38"/>
  <c r="C38"/>
  <c r="Q37"/>
  <c r="K37"/>
  <c r="I37"/>
  <c r="C37"/>
  <c r="Q36"/>
  <c r="K36"/>
  <c r="I36"/>
  <c r="C36"/>
  <c r="Q35"/>
  <c r="K35"/>
  <c r="I35"/>
  <c r="C35"/>
  <c r="Q47" i="3"/>
  <c r="K47"/>
  <c r="I47"/>
  <c r="C47"/>
  <c r="Q46"/>
  <c r="K46"/>
  <c r="I46"/>
  <c r="C46"/>
  <c r="Q45"/>
  <c r="K45"/>
  <c r="I45"/>
  <c r="C45"/>
  <c r="Q44"/>
  <c r="K44"/>
  <c r="I44"/>
  <c r="C44"/>
  <c r="Q43"/>
  <c r="K43"/>
  <c r="I43"/>
  <c r="C43"/>
  <c r="Q42"/>
  <c r="K42"/>
  <c r="I42"/>
  <c r="C42"/>
  <c r="Q39"/>
  <c r="K39"/>
  <c r="I39"/>
  <c r="C39"/>
  <c r="Q38"/>
  <c r="K38"/>
  <c r="I38"/>
  <c r="C38"/>
  <c r="Q37"/>
  <c r="K37"/>
  <c r="I37"/>
  <c r="C37"/>
  <c r="Q36"/>
  <c r="K36"/>
  <c r="I36"/>
  <c r="C36"/>
  <c r="Q35"/>
  <c r="K35"/>
  <c r="I35"/>
  <c r="C35"/>
  <c r="Q34"/>
  <c r="K34"/>
  <c r="I34"/>
  <c r="C34"/>
  <c r="Q33"/>
  <c r="K33"/>
  <c r="I33"/>
  <c r="C33"/>
  <c r="Q32"/>
  <c r="K32"/>
  <c r="I32"/>
  <c r="C32"/>
  <c r="Q48" i="2"/>
  <c r="K48"/>
  <c r="I48"/>
  <c r="C48"/>
  <c r="Q47"/>
  <c r="K47"/>
  <c r="I47"/>
  <c r="C47"/>
  <c r="Q46"/>
  <c r="K46"/>
  <c r="I46"/>
  <c r="C46"/>
  <c r="Q45"/>
  <c r="K45"/>
  <c r="I45"/>
  <c r="C45"/>
  <c r="Q44"/>
  <c r="K44"/>
  <c r="I44"/>
  <c r="C44"/>
  <c r="Q43"/>
  <c r="K43"/>
  <c r="I43"/>
  <c r="C43"/>
  <c r="Q42"/>
  <c r="K42"/>
  <c r="I42"/>
  <c r="C42"/>
  <c r="Q41"/>
  <c r="K41"/>
  <c r="I41"/>
  <c r="C41"/>
  <c r="Q39"/>
  <c r="K39"/>
  <c r="I39"/>
  <c r="C39"/>
  <c r="Q38"/>
  <c r="K38"/>
  <c r="I38"/>
  <c r="C38"/>
  <c r="Q37"/>
  <c r="K37"/>
  <c r="I37"/>
  <c r="C37"/>
  <c r="Q36"/>
  <c r="K36"/>
  <c r="I36"/>
  <c r="C36"/>
  <c r="Q35"/>
  <c r="K35"/>
  <c r="I35"/>
  <c r="C35"/>
  <c r="Q34"/>
  <c r="K34"/>
  <c r="I34"/>
  <c r="C34"/>
  <c r="Q33"/>
  <c r="K33"/>
  <c r="I33"/>
  <c r="C33"/>
  <c r="Q32"/>
  <c r="K32"/>
  <c r="I32"/>
  <c r="C32"/>
  <c r="Q48" i="1"/>
  <c r="K48"/>
  <c r="I48"/>
  <c r="C48"/>
  <c r="Q47"/>
  <c r="K47"/>
  <c r="I47"/>
  <c r="C47"/>
  <c r="Q46"/>
  <c r="K46"/>
  <c r="I46"/>
  <c r="C46"/>
  <c r="Q45"/>
  <c r="K45"/>
  <c r="I45"/>
  <c r="C45"/>
  <c r="Q44"/>
  <c r="K44"/>
  <c r="I44"/>
  <c r="C44"/>
  <c r="Q43"/>
  <c r="K43"/>
  <c r="I43"/>
  <c r="C43"/>
  <c r="Q42"/>
  <c r="K42"/>
  <c r="I42"/>
  <c r="C42"/>
  <c r="Q41"/>
  <c r="K41"/>
  <c r="I41"/>
  <c r="C41"/>
  <c r="Q39"/>
  <c r="K39"/>
  <c r="I39"/>
  <c r="C39"/>
  <c r="Q38"/>
  <c r="K38"/>
  <c r="I38"/>
  <c r="C38"/>
  <c r="Q37"/>
  <c r="K37"/>
  <c r="I37"/>
  <c r="C37"/>
  <c r="Q36"/>
  <c r="K36"/>
  <c r="I36"/>
  <c r="C36"/>
  <c r="Q35"/>
  <c r="K35"/>
  <c r="I35"/>
  <c r="C35"/>
  <c r="Q34"/>
  <c r="K34"/>
  <c r="I34"/>
  <c r="C34"/>
  <c r="Q33"/>
  <c r="K33"/>
  <c r="I33"/>
  <c r="C33"/>
  <c r="Q32"/>
  <c r="K32"/>
  <c r="I32"/>
  <c r="C32"/>
  <c r="I21"/>
  <c r="C21"/>
  <c r="BN30" i="6" l="1"/>
  <c r="BJ30"/>
  <c r="BN23"/>
  <c r="BD23" s="1"/>
  <c r="ES23" s="1"/>
  <c r="BJ23"/>
  <c r="BC23" s="1"/>
  <c r="BN27"/>
  <c r="BJ27"/>
  <c r="BN26"/>
  <c r="BD26" s="1"/>
  <c r="ES26" s="1"/>
  <c r="BJ26"/>
  <c r="BC26" s="1"/>
  <c r="BN33"/>
  <c r="BJ33"/>
  <c r="BN31"/>
  <c r="BJ31"/>
  <c r="CF38"/>
  <c r="CJ38"/>
  <c r="CF40"/>
  <c r="CJ40"/>
  <c r="CF42"/>
  <c r="CJ42"/>
  <c r="CF37"/>
  <c r="CJ37"/>
  <c r="CF39"/>
  <c r="CJ39"/>
  <c r="CF45"/>
  <c r="CJ45"/>
  <c r="DF39"/>
  <c r="DB39"/>
  <c r="DF44"/>
  <c r="DB44"/>
  <c r="DF43"/>
  <c r="DB43"/>
  <c r="DF36"/>
  <c r="DB36"/>
  <c r="DF35"/>
  <c r="DB35"/>
  <c r="DF46"/>
  <c r="DB46"/>
  <c r="DF37"/>
  <c r="DB37"/>
  <c r="DF45"/>
  <c r="DB45"/>
  <c r="EB42"/>
  <c r="DX42"/>
  <c r="EB40"/>
  <c r="DX40"/>
  <c r="EB45"/>
  <c r="DX45"/>
  <c r="EB44"/>
  <c r="DX44"/>
  <c r="EB34"/>
  <c r="DX34"/>
  <c r="EB38"/>
  <c r="DX38"/>
  <c r="EB43"/>
  <c r="DX43"/>
  <c r="EB36"/>
  <c r="DX36"/>
  <c r="EB35"/>
  <c r="DX35"/>
  <c r="BO28"/>
  <c r="BK28"/>
  <c r="BO22"/>
  <c r="BK22"/>
  <c r="BO30"/>
  <c r="BK30"/>
  <c r="BO32"/>
  <c r="BK32"/>
  <c r="BO24"/>
  <c r="BK24"/>
  <c r="BO31"/>
  <c r="BK31"/>
  <c r="BO33"/>
  <c r="BK33"/>
  <c r="CG35"/>
  <c r="BY35" s="1"/>
  <c r="CK35"/>
  <c r="BZ35" s="1"/>
  <c r="CG46"/>
  <c r="CK46"/>
  <c r="CG44"/>
  <c r="CK44"/>
  <c r="CG38"/>
  <c r="CK38"/>
  <c r="CG36"/>
  <c r="CK36"/>
  <c r="CG42"/>
  <c r="CK42"/>
  <c r="DG35"/>
  <c r="DC35"/>
  <c r="DG40"/>
  <c r="DC40"/>
  <c r="DG46"/>
  <c r="DC46"/>
  <c r="DG34"/>
  <c r="DC34"/>
  <c r="DG37"/>
  <c r="DC37"/>
  <c r="DG36"/>
  <c r="DC36"/>
  <c r="DG42"/>
  <c r="DC42"/>
  <c r="DG38"/>
  <c r="DC38"/>
  <c r="DG39"/>
  <c r="DC39"/>
  <c r="DG41"/>
  <c r="DC41"/>
  <c r="EC45"/>
  <c r="DY45"/>
  <c r="EC44"/>
  <c r="DY44"/>
  <c r="EC43"/>
  <c r="DY43"/>
  <c r="EC46"/>
  <c r="DY46"/>
  <c r="EC40"/>
  <c r="DY40"/>
  <c r="EC41"/>
  <c r="DY41"/>
  <c r="EC36"/>
  <c r="DY36"/>
  <c r="EC34"/>
  <c r="DY34"/>
  <c r="EC39"/>
  <c r="DY39"/>
  <c r="EC38"/>
  <c r="DY38"/>
  <c r="ER33"/>
  <c r="BX35"/>
  <c r="BX39"/>
  <c r="BX43"/>
  <c r="BB6"/>
  <c r="BB10"/>
  <c r="BB14"/>
  <c r="BB18"/>
  <c r="BB22"/>
  <c r="BB26"/>
  <c r="BB30"/>
  <c r="BB5"/>
  <c r="BX36"/>
  <c r="BX40"/>
  <c r="BX44"/>
  <c r="BB7"/>
  <c r="BB11"/>
  <c r="BB15"/>
  <c r="BB19"/>
  <c r="BB23"/>
  <c r="BB27"/>
  <c r="BB31"/>
  <c r="BX37"/>
  <c r="BX41"/>
  <c r="BX45"/>
  <c r="BL33"/>
  <c r="BH33"/>
  <c r="BB8"/>
  <c r="BB12"/>
  <c r="BB16"/>
  <c r="BB20"/>
  <c r="BB24"/>
  <c r="BB28"/>
  <c r="BB32"/>
  <c r="BX38"/>
  <c r="BX42"/>
  <c r="BX46"/>
  <c r="BX34"/>
  <c r="BB9"/>
  <c r="BB13"/>
  <c r="BB17"/>
  <c r="BB21"/>
  <c r="BB25"/>
  <c r="BB29"/>
  <c r="BB33"/>
  <c r="ER24"/>
  <c r="BL24"/>
  <c r="BD24" s="1"/>
  <c r="BH24"/>
  <c r="ER28"/>
  <c r="BL28"/>
  <c r="BD28" s="1"/>
  <c r="BH28"/>
  <c r="ER25"/>
  <c r="BH25"/>
  <c r="ER22"/>
  <c r="BL22"/>
  <c r="BD22" s="1"/>
  <c r="BH22"/>
  <c r="BC22" s="1"/>
  <c r="ER21"/>
  <c r="BL21"/>
  <c r="BH21"/>
  <c r="ER29"/>
  <c r="BL29"/>
  <c r="BH29"/>
  <c r="ER34"/>
  <c r="CH34"/>
  <c r="BZ34" s="1"/>
  <c r="CD34"/>
  <c r="BY34" s="1"/>
  <c r="ER36"/>
  <c r="CD36"/>
  <c r="CH36"/>
  <c r="BZ36" s="1"/>
  <c r="ER41"/>
  <c r="CD41"/>
  <c r="CH41"/>
  <c r="ER43"/>
  <c r="CD43"/>
  <c r="CH43"/>
  <c r="ER46"/>
  <c r="CD46"/>
  <c r="BY46" s="1"/>
  <c r="CH46"/>
  <c r="ER44"/>
  <c r="CD44"/>
  <c r="BY44" s="1"/>
  <c r="CH44"/>
  <c r="BZ44" s="1"/>
  <c r="EU45"/>
  <c r="FA45" s="1"/>
  <c r="M33" i="7" s="1"/>
  <c r="DD45" i="6"/>
  <c r="CZ45"/>
  <c r="CT8"/>
  <c r="CT12"/>
  <c r="CT16"/>
  <c r="CT20"/>
  <c r="CT37"/>
  <c r="CT6"/>
  <c r="CT11"/>
  <c r="CT17"/>
  <c r="CT35"/>
  <c r="CT40"/>
  <c r="CT44"/>
  <c r="CT7"/>
  <c r="CT13"/>
  <c r="CT18"/>
  <c r="CT36"/>
  <c r="CT41"/>
  <c r="CT45"/>
  <c r="CT9"/>
  <c r="CT14"/>
  <c r="CT19"/>
  <c r="CT38"/>
  <c r="CT42"/>
  <c r="CT46"/>
  <c r="CT10"/>
  <c r="CT15"/>
  <c r="CT34"/>
  <c r="CT39"/>
  <c r="CT43"/>
  <c r="CT5"/>
  <c r="EU42"/>
  <c r="DD42"/>
  <c r="CZ42"/>
  <c r="EU38"/>
  <c r="DD38"/>
  <c r="CV38" s="1"/>
  <c r="CZ38"/>
  <c r="EU40"/>
  <c r="FA40" s="1"/>
  <c r="M28" i="7" s="1"/>
  <c r="DD40" i="6"/>
  <c r="CZ40"/>
  <c r="EU41"/>
  <c r="DD41"/>
  <c r="CZ41"/>
  <c r="EU43"/>
  <c r="DD43"/>
  <c r="CZ43"/>
  <c r="EU37"/>
  <c r="DD37"/>
  <c r="CV37" s="1"/>
  <c r="CZ37"/>
  <c r="EU46"/>
  <c r="DD46"/>
  <c r="CZ46"/>
  <c r="EU44"/>
  <c r="DD44"/>
  <c r="CZ44"/>
  <c r="DP8"/>
  <c r="DP12"/>
  <c r="DP16"/>
  <c r="DP20"/>
  <c r="DP37"/>
  <c r="DP41"/>
  <c r="DP45"/>
  <c r="DP9"/>
  <c r="DP13"/>
  <c r="DP17"/>
  <c r="DP34"/>
  <c r="DP38"/>
  <c r="DP42"/>
  <c r="DP46"/>
  <c r="DP6"/>
  <c r="DP10"/>
  <c r="DP14"/>
  <c r="DP18"/>
  <c r="DP35"/>
  <c r="DP39"/>
  <c r="DP43"/>
  <c r="DP5"/>
  <c r="EX41"/>
  <c r="DZ41"/>
  <c r="DR41" s="1"/>
  <c r="DV41"/>
  <c r="DP7"/>
  <c r="DP11"/>
  <c r="DP15"/>
  <c r="DP19"/>
  <c r="DP36"/>
  <c r="DP40"/>
  <c r="DP44"/>
  <c r="EX39"/>
  <c r="FA39" s="1"/>
  <c r="M27" i="7" s="1"/>
  <c r="DZ39" i="6"/>
  <c r="DV39"/>
  <c r="EX38"/>
  <c r="DZ38"/>
  <c r="DV38"/>
  <c r="EX35"/>
  <c r="FA35" s="1"/>
  <c r="M23" i="7" s="1"/>
  <c r="DZ35" i="6"/>
  <c r="DV35"/>
  <c r="EX43"/>
  <c r="DZ43"/>
  <c r="DV43"/>
  <c r="EX37"/>
  <c r="DZ37"/>
  <c r="DV37"/>
  <c r="EX46"/>
  <c r="DZ46"/>
  <c r="DV46"/>
  <c r="EX36"/>
  <c r="DZ36"/>
  <c r="DR36" s="1"/>
  <c r="DV36"/>
  <c r="EX42"/>
  <c r="DZ42"/>
  <c r="DV42"/>
  <c r="EX34"/>
  <c r="DZ34"/>
  <c r="DR34" s="1"/>
  <c r="DV34"/>
  <c r="BM27"/>
  <c r="BD27" s="1"/>
  <c r="ES27" s="1"/>
  <c r="BI27"/>
  <c r="BC27" s="1"/>
  <c r="BM21"/>
  <c r="BI21"/>
  <c r="BM33"/>
  <c r="BI33"/>
  <c r="BM31"/>
  <c r="BD31" s="1"/>
  <c r="ES31" s="1"/>
  <c r="BI31"/>
  <c r="BM29"/>
  <c r="BI29"/>
  <c r="BM32"/>
  <c r="BI32"/>
  <c r="BC32" s="1"/>
  <c r="BM25"/>
  <c r="BD25" s="1"/>
  <c r="BI25"/>
  <c r="CE39"/>
  <c r="BY39" s="1"/>
  <c r="CI39"/>
  <c r="BZ39" s="1"/>
  <c r="CE37"/>
  <c r="BY37" s="1"/>
  <c r="CI37"/>
  <c r="BZ37" s="1"/>
  <c r="CE45"/>
  <c r="BY45" s="1"/>
  <c r="CI45"/>
  <c r="CE40"/>
  <c r="BY40" s="1"/>
  <c r="CI40"/>
  <c r="BZ40" s="1"/>
  <c r="CE41"/>
  <c r="CI41"/>
  <c r="CE43"/>
  <c r="CI43"/>
  <c r="DE46"/>
  <c r="DA46"/>
  <c r="DE41"/>
  <c r="DA41"/>
  <c r="DE39"/>
  <c r="CV39" s="1"/>
  <c r="EV39" s="1"/>
  <c r="DA39"/>
  <c r="DE42"/>
  <c r="DA42"/>
  <c r="DE44"/>
  <c r="DA44"/>
  <c r="DE45"/>
  <c r="DA45"/>
  <c r="DE34"/>
  <c r="CV34" s="1"/>
  <c r="EV34" s="1"/>
  <c r="DA34"/>
  <c r="DE43"/>
  <c r="DA43"/>
  <c r="DE40"/>
  <c r="DA40"/>
  <c r="DE36"/>
  <c r="CV36" s="1"/>
  <c r="EV36" s="1"/>
  <c r="DA36"/>
  <c r="EA46"/>
  <c r="DW46"/>
  <c r="EA38"/>
  <c r="DW38"/>
  <c r="EA42"/>
  <c r="DW42"/>
  <c r="EA37"/>
  <c r="DW37"/>
  <c r="EA39"/>
  <c r="DW39"/>
  <c r="EA44"/>
  <c r="DR44" s="1"/>
  <c r="EY44" s="1"/>
  <c r="DW44"/>
  <c r="EA35"/>
  <c r="DW35"/>
  <c r="EA45"/>
  <c r="DR45" s="1"/>
  <c r="EY45" s="1"/>
  <c r="DW45"/>
  <c r="EA43"/>
  <c r="DW43"/>
  <c r="EA40"/>
  <c r="DR40" s="1"/>
  <c r="EY40" s="1"/>
  <c r="DW40"/>
  <c r="BD32"/>
  <c r="ES32" s="1"/>
  <c r="AS25"/>
  <c r="AO25"/>
  <c r="AS24"/>
  <c r="AO24"/>
  <c r="AS33"/>
  <c r="AO33"/>
  <c r="AS31"/>
  <c r="AO31"/>
  <c r="AS23"/>
  <c r="AO23"/>
  <c r="AS26"/>
  <c r="AO26"/>
  <c r="AS29"/>
  <c r="AO29"/>
  <c r="AS30"/>
  <c r="AO30"/>
  <c r="AS27"/>
  <c r="AO27"/>
  <c r="AR30"/>
  <c r="AN30"/>
  <c r="AR23"/>
  <c r="AN23"/>
  <c r="AR22"/>
  <c r="AN22"/>
  <c r="AR33"/>
  <c r="AN33"/>
  <c r="AR28"/>
  <c r="AN28"/>
  <c r="AR24"/>
  <c r="AN24"/>
  <c r="AR25"/>
  <c r="AH25" s="1"/>
  <c r="AN25"/>
  <c r="AR27"/>
  <c r="AN27"/>
  <c r="AR32"/>
  <c r="AN32"/>
  <c r="AR26"/>
  <c r="AN26"/>
  <c r="AR31"/>
  <c r="AN31"/>
  <c r="AQ29"/>
  <c r="AM29"/>
  <c r="AQ22"/>
  <c r="AM22"/>
  <c r="AQ27"/>
  <c r="AM27"/>
  <c r="AQ23"/>
  <c r="AM23"/>
  <c r="AQ26"/>
  <c r="AH26" s="1"/>
  <c r="EP26" s="1"/>
  <c r="AM26"/>
  <c r="AQ32"/>
  <c r="AM32"/>
  <c r="AQ30"/>
  <c r="AM30"/>
  <c r="AQ33"/>
  <c r="AM33"/>
  <c r="AQ28"/>
  <c r="AH28" s="1"/>
  <c r="EP28" s="1"/>
  <c r="AM28"/>
  <c r="AG28" s="1"/>
  <c r="EQ28" s="1"/>
  <c r="AQ21"/>
  <c r="AM21"/>
  <c r="AQ24"/>
  <c r="AM24"/>
  <c r="AP33"/>
  <c r="AL33"/>
  <c r="AG33" s="1"/>
  <c r="AF8"/>
  <c r="AF12"/>
  <c r="AF16"/>
  <c r="AF20"/>
  <c r="AF24"/>
  <c r="AF28"/>
  <c r="AF32"/>
  <c r="AF7"/>
  <c r="AF11"/>
  <c r="AF15"/>
  <c r="AF19"/>
  <c r="AF23"/>
  <c r="AF27"/>
  <c r="AF31"/>
  <c r="AF6"/>
  <c r="AF10"/>
  <c r="AF14"/>
  <c r="AF18"/>
  <c r="AF22"/>
  <c r="AF26"/>
  <c r="AF30"/>
  <c r="AF5"/>
  <c r="AF9"/>
  <c r="AF13"/>
  <c r="AF17"/>
  <c r="AF21"/>
  <c r="AF25"/>
  <c r="AF29"/>
  <c r="AF33"/>
  <c r="EO33"/>
  <c r="FA33" s="1"/>
  <c r="D34" i="7" s="1"/>
  <c r="AP21" i="6"/>
  <c r="AH21" s="1"/>
  <c r="AL21"/>
  <c r="EO21"/>
  <c r="AP29"/>
  <c r="AH29" s="1"/>
  <c r="AL29"/>
  <c r="EO29"/>
  <c r="EO22"/>
  <c r="FA22" s="1"/>
  <c r="D23" i="7" s="1"/>
  <c r="AP22" i="6"/>
  <c r="AH22" s="1"/>
  <c r="AL22"/>
  <c r="EO24"/>
  <c r="FA24" s="1"/>
  <c r="D25" i="7" s="1"/>
  <c r="AP24" i="6"/>
  <c r="AH24" s="1"/>
  <c r="AL24"/>
  <c r="EO30"/>
  <c r="AP30"/>
  <c r="AH30" s="1"/>
  <c r="EP30" s="1"/>
  <c r="AL30"/>
  <c r="EO31"/>
  <c r="AP31"/>
  <c r="AH31" s="1"/>
  <c r="AL31"/>
  <c r="EO27"/>
  <c r="AP27"/>
  <c r="AH27" s="1"/>
  <c r="AL27"/>
  <c r="EO32"/>
  <c r="AL32"/>
  <c r="AP32"/>
  <c r="AH32" s="1"/>
  <c r="AL25"/>
  <c r="EO25"/>
  <c r="EP25" s="1"/>
  <c r="W19"/>
  <c r="S19"/>
  <c r="Q8"/>
  <c r="U8"/>
  <c r="EL9"/>
  <c r="FA9" s="1"/>
  <c r="D7" i="7" s="1"/>
  <c r="P9" i="6"/>
  <c r="T9"/>
  <c r="U9"/>
  <c r="Q9"/>
  <c r="Q11"/>
  <c r="U11"/>
  <c r="J9"/>
  <c r="J13"/>
  <c r="J17"/>
  <c r="J21"/>
  <c r="J25"/>
  <c r="J29"/>
  <c r="J33"/>
  <c r="D33" s="1"/>
  <c r="P6"/>
  <c r="J6"/>
  <c r="J10"/>
  <c r="J14"/>
  <c r="J18"/>
  <c r="J22"/>
  <c r="J26"/>
  <c r="J30"/>
  <c r="D30" s="1"/>
  <c r="J5"/>
  <c r="J7"/>
  <c r="J11"/>
  <c r="J15"/>
  <c r="J19"/>
  <c r="J23"/>
  <c r="J27"/>
  <c r="J31"/>
  <c r="D31" s="1"/>
  <c r="T6"/>
  <c r="EL6"/>
  <c r="FA6" s="1"/>
  <c r="D3" i="7" s="1"/>
  <c r="J8" i="6"/>
  <c r="J12"/>
  <c r="J16"/>
  <c r="J20"/>
  <c r="J24"/>
  <c r="J28"/>
  <c r="D28" s="1"/>
  <c r="J32"/>
  <c r="D32" s="1"/>
  <c r="T13"/>
  <c r="EL13"/>
  <c r="FA13" s="1"/>
  <c r="D12" i="7" s="1"/>
  <c r="P13" i="6"/>
  <c r="R31"/>
  <c r="V31"/>
  <c r="V30"/>
  <c r="R30"/>
  <c r="R24"/>
  <c r="V24"/>
  <c r="R32"/>
  <c r="V32"/>
  <c r="R9"/>
  <c r="V9"/>
  <c r="R12"/>
  <c r="V12"/>
  <c r="R11"/>
  <c r="V11"/>
  <c r="R8"/>
  <c r="V8"/>
  <c r="R10"/>
  <c r="V10"/>
  <c r="R6"/>
  <c r="V6"/>
  <c r="V18"/>
  <c r="R18"/>
  <c r="EL20"/>
  <c r="FA20" s="1"/>
  <c r="D20" i="7" s="1"/>
  <c r="P20" i="6"/>
  <c r="T20"/>
  <c r="EL17"/>
  <c r="FA17" s="1"/>
  <c r="D17" i="7" s="1"/>
  <c r="P17" i="6"/>
  <c r="T17"/>
  <c r="EL29"/>
  <c r="P29"/>
  <c r="T29"/>
  <c r="EL28"/>
  <c r="FA28" s="1"/>
  <c r="D29" i="7" s="1"/>
  <c r="P28" i="6"/>
  <c r="T28"/>
  <c r="EL32"/>
  <c r="P32"/>
  <c r="T32"/>
  <c r="P26"/>
  <c r="EL26"/>
  <c r="FA26" s="1"/>
  <c r="D27" i="7" s="1"/>
  <c r="T26" i="6"/>
  <c r="EL31"/>
  <c r="P31"/>
  <c r="T31"/>
  <c r="EL21"/>
  <c r="FA21" s="1"/>
  <c r="D22" i="7" s="1"/>
  <c r="P21" i="6"/>
  <c r="T21"/>
  <c r="EL23"/>
  <c r="FA23" s="1"/>
  <c r="D24" i="7" s="1"/>
  <c r="P23" i="6"/>
  <c r="T23"/>
  <c r="EL27"/>
  <c r="FA27" s="1"/>
  <c r="D28" i="7" s="1"/>
  <c r="V28" s="1"/>
  <c r="P27" i="6"/>
  <c r="T27"/>
  <c r="P30"/>
  <c r="EL30"/>
  <c r="FA30" s="1"/>
  <c r="D31" i="7" s="1"/>
  <c r="T30" i="6"/>
  <c r="S8"/>
  <c r="W8"/>
  <c r="S13"/>
  <c r="W13"/>
  <c r="S9"/>
  <c r="W9"/>
  <c r="S10"/>
  <c r="W10"/>
  <c r="S5"/>
  <c r="W5"/>
  <c r="S14"/>
  <c r="W14"/>
  <c r="S20"/>
  <c r="W20"/>
  <c r="Q30"/>
  <c r="U30"/>
  <c r="Q26"/>
  <c r="U26"/>
  <c r="Q27"/>
  <c r="U27"/>
  <c r="Q31"/>
  <c r="U31"/>
  <c r="Q25"/>
  <c r="U25"/>
  <c r="Q29"/>
  <c r="U29"/>
  <c r="Q21"/>
  <c r="U21"/>
  <c r="Q23"/>
  <c r="U23"/>
  <c r="Q22"/>
  <c r="U22"/>
  <c r="Q24"/>
  <c r="U24"/>
  <c r="EL11"/>
  <c r="FA11" s="1"/>
  <c r="D9" i="7" s="1"/>
  <c r="P11" i="6"/>
  <c r="T11"/>
  <c r="L11" s="1"/>
  <c r="EL7"/>
  <c r="FA7" s="1"/>
  <c r="D4" i="7" s="1"/>
  <c r="P7" i="6"/>
  <c r="T7"/>
  <c r="EL12"/>
  <c r="FA12" s="1"/>
  <c r="D11" i="7" s="1"/>
  <c r="T12" i="6"/>
  <c r="P12"/>
  <c r="EL25"/>
  <c r="P25"/>
  <c r="T25"/>
  <c r="P18"/>
  <c r="EL18"/>
  <c r="FA18" s="1"/>
  <c r="D18" i="7" s="1"/>
  <c r="T18" i="6"/>
  <c r="R27"/>
  <c r="V27"/>
  <c r="V26"/>
  <c r="R26"/>
  <c r="V25"/>
  <c r="R25"/>
  <c r="V22"/>
  <c r="R22"/>
  <c r="R28"/>
  <c r="V28"/>
  <c r="U16"/>
  <c r="L16" s="1"/>
  <c r="EM16" s="1"/>
  <c r="Q7"/>
  <c r="U7"/>
  <c r="U6"/>
  <c r="L6" s="1"/>
  <c r="EM6" s="1"/>
  <c r="Q10"/>
  <c r="U10"/>
  <c r="L10" s="1"/>
  <c r="Q5"/>
  <c r="U5"/>
  <c r="Q14"/>
  <c r="U14"/>
  <c r="L14" s="1"/>
  <c r="U13"/>
  <c r="Q13"/>
  <c r="Q17"/>
  <c r="U17"/>
  <c r="Q19"/>
  <c r="U19"/>
  <c r="L19" s="1"/>
  <c r="Q18"/>
  <c r="U18"/>
  <c r="Q20"/>
  <c r="U20"/>
  <c r="S28"/>
  <c r="W28"/>
  <c r="S32"/>
  <c r="W32"/>
  <c r="S26"/>
  <c r="W26"/>
  <c r="S30"/>
  <c r="W30"/>
  <c r="S22"/>
  <c r="W22"/>
  <c r="S24"/>
  <c r="W24"/>
  <c r="W31"/>
  <c r="S31"/>
  <c r="S21"/>
  <c r="W21"/>
  <c r="W23"/>
  <c r="S23"/>
  <c r="T5"/>
  <c r="T15"/>
  <c r="L15" s="1"/>
  <c r="CU38" l="1"/>
  <c r="D16"/>
  <c r="D24"/>
  <c r="D8"/>
  <c r="D27"/>
  <c r="BY36"/>
  <c r="D22"/>
  <c r="D6"/>
  <c r="D20"/>
  <c r="D9"/>
  <c r="D12"/>
  <c r="D17"/>
  <c r="DQ40"/>
  <c r="EZ40" s="1"/>
  <c r="DQ45"/>
  <c r="DQ44"/>
  <c r="DQ42"/>
  <c r="DQ43"/>
  <c r="DQ46"/>
  <c r="DQ38"/>
  <c r="EY36"/>
  <c r="EY41"/>
  <c r="FA37"/>
  <c r="M25" i="7" s="1"/>
  <c r="V25" s="1"/>
  <c r="EY34" i="6"/>
  <c r="FA36"/>
  <c r="M24" i="7" s="1"/>
  <c r="V24" s="1"/>
  <c r="D11" i="6"/>
  <c r="CU34"/>
  <c r="CU39"/>
  <c r="EW39" s="1"/>
  <c r="CU37"/>
  <c r="D15"/>
  <c r="D14"/>
  <c r="CU36"/>
  <c r="EW36" s="1"/>
  <c r="CU44"/>
  <c r="E44" s="1"/>
  <c r="L32" i="7" s="1"/>
  <c r="CU41" i="6"/>
  <c r="D19"/>
  <c r="D42"/>
  <c r="D43"/>
  <c r="D34"/>
  <c r="D40"/>
  <c r="BC24"/>
  <c r="D23"/>
  <c r="D7"/>
  <c r="D25"/>
  <c r="BZ45"/>
  <c r="ES45" s="1"/>
  <c r="ET45" s="1"/>
  <c r="BC31"/>
  <c r="ES25"/>
  <c r="ET26"/>
  <c r="BZ43"/>
  <c r="BC29"/>
  <c r="V27" i="7"/>
  <c r="V23"/>
  <c r="ET23" i="6"/>
  <c r="ES28"/>
  <c r="AG23"/>
  <c r="AG31"/>
  <c r="AG26"/>
  <c r="EQ26" s="1"/>
  <c r="AG21"/>
  <c r="AG24"/>
  <c r="EP27"/>
  <c r="EP22"/>
  <c r="DR35"/>
  <c r="EY35" s="1"/>
  <c r="CV46"/>
  <c r="EV46" s="1"/>
  <c r="CV40"/>
  <c r="EV40" s="1"/>
  <c r="FA38"/>
  <c r="M26" i="7" s="1"/>
  <c r="ES44" i="6"/>
  <c r="ET44" s="1"/>
  <c r="FA43"/>
  <c r="M31" i="7" s="1"/>
  <c r="V31" s="1"/>
  <c r="ES36" i="6"/>
  <c r="FB36" s="1"/>
  <c r="N24" i="7" s="1"/>
  <c r="F36" i="6"/>
  <c r="S24" i="7" s="1"/>
  <c r="ES34" i="6"/>
  <c r="FB34" s="1"/>
  <c r="N22" i="7" s="1"/>
  <c r="F34" i="6"/>
  <c r="S22" i="7" s="1"/>
  <c r="D41" i="6"/>
  <c r="ET32"/>
  <c r="EW34"/>
  <c r="ES39"/>
  <c r="ET39" s="1"/>
  <c r="ET31"/>
  <c r="DQ34"/>
  <c r="EZ34" s="1"/>
  <c r="DR42"/>
  <c r="EY42" s="1"/>
  <c r="EZ42" s="1"/>
  <c r="DQ37"/>
  <c r="DR43"/>
  <c r="EY43" s="1"/>
  <c r="DQ39"/>
  <c r="E39" s="1"/>
  <c r="L27" i="7" s="1"/>
  <c r="CV44" i="6"/>
  <c r="EV44" s="1"/>
  <c r="CU43"/>
  <c r="CV41"/>
  <c r="EV41" s="1"/>
  <c r="EW41" s="1"/>
  <c r="CU42"/>
  <c r="CU45"/>
  <c r="FA46"/>
  <c r="M34" i="7" s="1"/>
  <c r="V34" s="1"/>
  <c r="BZ41" i="6"/>
  <c r="ET36"/>
  <c r="FA34"/>
  <c r="M22" i="7" s="1"/>
  <c r="V22" s="1"/>
  <c r="BC21" i="6"/>
  <c r="ES22"/>
  <c r="ET22" s="1"/>
  <c r="BC28"/>
  <c r="ES24"/>
  <c r="ET24" s="1"/>
  <c r="D38"/>
  <c r="BC33"/>
  <c r="D37"/>
  <c r="D44"/>
  <c r="D39"/>
  <c r="L12"/>
  <c r="AH33"/>
  <c r="AH23"/>
  <c r="EP23" s="1"/>
  <c r="EQ23" s="1"/>
  <c r="E45"/>
  <c r="L33" i="7" s="1"/>
  <c r="DR37" i="6"/>
  <c r="EY37" s="1"/>
  <c r="DR39"/>
  <c r="EY39" s="1"/>
  <c r="CV43"/>
  <c r="EV43" s="1"/>
  <c r="CV42"/>
  <c r="EV42" s="1"/>
  <c r="CV45"/>
  <c r="EV45" s="1"/>
  <c r="FA44"/>
  <c r="M32" i="7" s="1"/>
  <c r="ES43" i="6"/>
  <c r="BY41"/>
  <c r="BD21"/>
  <c r="ES21" s="1"/>
  <c r="BD33"/>
  <c r="ES33" s="1"/>
  <c r="D35"/>
  <c r="ES35"/>
  <c r="CU35"/>
  <c r="BZ42"/>
  <c r="BZ38"/>
  <c r="BC30"/>
  <c r="EP29"/>
  <c r="EZ45"/>
  <c r="EZ44"/>
  <c r="F40"/>
  <c r="S28" i="7" s="1"/>
  <c r="ES40" i="6"/>
  <c r="FB40" s="1"/>
  <c r="N28" i="7" s="1"/>
  <c r="ES37" i="6"/>
  <c r="ET37" s="1"/>
  <c r="ET27"/>
  <c r="DQ36"/>
  <c r="EZ36" s="1"/>
  <c r="DR46"/>
  <c r="EY46" s="1"/>
  <c r="EZ46" s="1"/>
  <c r="DQ35"/>
  <c r="EZ35" s="1"/>
  <c r="DR38"/>
  <c r="EY38" s="1"/>
  <c r="EZ38" s="1"/>
  <c r="DQ41"/>
  <c r="CU46"/>
  <c r="EW46" s="1"/>
  <c r="EV37"/>
  <c r="CU40"/>
  <c r="EW40" s="1"/>
  <c r="EV38"/>
  <c r="EW38" s="1"/>
  <c r="FA42"/>
  <c r="M30" i="7" s="1"/>
  <c r="BZ46" i="6"/>
  <c r="BY43"/>
  <c r="FA41"/>
  <c r="M29" i="7" s="1"/>
  <c r="V29" s="1"/>
  <c r="E34" i="6"/>
  <c r="L22" i="7" s="1"/>
  <c r="BD29" i="6"/>
  <c r="ES29" s="1"/>
  <c r="BC25"/>
  <c r="ET25" s="1"/>
  <c r="D46"/>
  <c r="D45"/>
  <c r="D36"/>
  <c r="E35"/>
  <c r="L23" i="7" s="1"/>
  <c r="ET35" i="6"/>
  <c r="CV35"/>
  <c r="EV35" s="1"/>
  <c r="BY42"/>
  <c r="BY38"/>
  <c r="BD30"/>
  <c r="ES30" s="1"/>
  <c r="E33"/>
  <c r="C34" i="7" s="1"/>
  <c r="FA25" i="6"/>
  <c r="D26" i="7" s="1"/>
  <c r="FA32" i="6"/>
  <c r="D33" i="7" s="1"/>
  <c r="V33" s="1"/>
  <c r="D26" i="6"/>
  <c r="D10"/>
  <c r="D29"/>
  <c r="D13"/>
  <c r="AG32"/>
  <c r="AG30"/>
  <c r="EQ30" s="1"/>
  <c r="EP24"/>
  <c r="EP32"/>
  <c r="EP33"/>
  <c r="F33"/>
  <c r="J34" i="7" s="1"/>
  <c r="EQ24" i="6"/>
  <c r="FA31"/>
  <c r="D32" i="7" s="1"/>
  <c r="FA29" i="6"/>
  <c r="D30" i="7" s="1"/>
  <c r="V30" s="1"/>
  <c r="D5" i="6"/>
  <c r="D18"/>
  <c r="D21"/>
  <c r="AG25"/>
  <c r="EQ25" s="1"/>
  <c r="AG27"/>
  <c r="EQ27" s="1"/>
  <c r="EP31"/>
  <c r="EQ31" s="1"/>
  <c r="AG22"/>
  <c r="EQ22" s="1"/>
  <c r="AG29"/>
  <c r="EQ29" s="1"/>
  <c r="EP21"/>
  <c r="EQ21" s="1"/>
  <c r="K19"/>
  <c r="L8"/>
  <c r="EM8" s="1"/>
  <c r="FB8" s="1"/>
  <c r="E6" i="7" s="1"/>
  <c r="L9" i="6"/>
  <c r="EM9" s="1"/>
  <c r="FB9" s="1"/>
  <c r="E7" i="7" s="1"/>
  <c r="L7" i="6"/>
  <c r="F7" s="1"/>
  <c r="J4" i="7" s="1"/>
  <c r="L29" i="6"/>
  <c r="EM29" s="1"/>
  <c r="FB29" s="1"/>
  <c r="E30" i="7" s="1"/>
  <c r="K5" i="6"/>
  <c r="E5" s="1"/>
  <c r="C2" i="7" s="1"/>
  <c r="K9" i="6"/>
  <c r="E9" s="1"/>
  <c r="C7" i="7" s="1"/>
  <c r="K32" i="6"/>
  <c r="K14"/>
  <c r="E14" s="1"/>
  <c r="C13" i="7" s="1"/>
  <c r="L31" i="6"/>
  <c r="EM31" s="1"/>
  <c r="K8"/>
  <c r="E8" s="1"/>
  <c r="C6" i="7" s="1"/>
  <c r="K6" i="6"/>
  <c r="E6" s="1"/>
  <c r="C3" i="7" s="1"/>
  <c r="K25" i="6"/>
  <c r="K24"/>
  <c r="L26"/>
  <c r="EM26" s="1"/>
  <c r="FB26" s="1"/>
  <c r="E27" i="7" s="1"/>
  <c r="K28" i="6"/>
  <c r="K10"/>
  <c r="E10" s="1"/>
  <c r="C8" i="7" s="1"/>
  <c r="K11" i="6"/>
  <c r="E11" s="1"/>
  <c r="C9" i="7" s="1"/>
  <c r="L22" i="6"/>
  <c r="F22" s="1"/>
  <c r="J23" i="7" s="1"/>
  <c r="K12" i="6"/>
  <c r="E12" s="1"/>
  <c r="C11" i="7" s="1"/>
  <c r="K22" i="6"/>
  <c r="E22" s="1"/>
  <c r="C23" i="7" s="1"/>
  <c r="L28" i="6"/>
  <c r="F28" s="1"/>
  <c r="J29" i="7" s="1"/>
  <c r="K18" i="6"/>
  <c r="E18" s="1"/>
  <c r="C18" i="7" s="1"/>
  <c r="K7" i="6"/>
  <c r="E7" s="1"/>
  <c r="C4" i="7" s="1"/>
  <c r="L5" i="6"/>
  <c r="F5" s="1"/>
  <c r="L25"/>
  <c r="EM25" s="1"/>
  <c r="FB25" s="1"/>
  <c r="E26" i="7" s="1"/>
  <c r="K30" i="6"/>
  <c r="E30" s="1"/>
  <c r="C31" i="7" s="1"/>
  <c r="L23" i="6"/>
  <c r="F23" s="1"/>
  <c r="J24" i="7" s="1"/>
  <c r="K21" i="6"/>
  <c r="L27"/>
  <c r="EM27" s="1"/>
  <c r="FB27" s="1"/>
  <c r="E28" i="7" s="1"/>
  <c r="K23" i="6"/>
  <c r="E23" s="1"/>
  <c r="C24" i="7" s="1"/>
  <c r="L17" i="6"/>
  <c r="F17" s="1"/>
  <c r="J17" i="7" s="1"/>
  <c r="K20" i="6"/>
  <c r="E20" s="1"/>
  <c r="C20" i="7" s="1"/>
  <c r="K13" i="6"/>
  <c r="E13" s="1"/>
  <c r="C12" i="7" s="1"/>
  <c r="K27" i="6"/>
  <c r="E27" s="1"/>
  <c r="C28" i="7" s="1"/>
  <c r="K17" i="6"/>
  <c r="E17" s="1"/>
  <c r="C17" i="7" s="1"/>
  <c r="L18" i="6"/>
  <c r="F18" s="1"/>
  <c r="J18" i="7" s="1"/>
  <c r="K31" i="6"/>
  <c r="K26"/>
  <c r="E26" s="1"/>
  <c r="C27" i="7" s="1"/>
  <c r="K29" i="6"/>
  <c r="L13"/>
  <c r="EM13" s="1"/>
  <c r="FB13" s="1"/>
  <c r="E12" i="7" s="1"/>
  <c r="F16" i="6"/>
  <c r="J16" i="7" s="1"/>
  <c r="F6" i="6"/>
  <c r="J3" i="7" s="1"/>
  <c r="L24" i="6"/>
  <c r="EM24" s="1"/>
  <c r="L32"/>
  <c r="EM32" s="1"/>
  <c r="FB32" s="1"/>
  <c r="E33" i="7" s="1"/>
  <c r="L20" i="6"/>
  <c r="EM20" s="1"/>
  <c r="L30"/>
  <c r="EM30" s="1"/>
  <c r="FB30" s="1"/>
  <c r="E31" i="7" s="1"/>
  <c r="L21" i="6"/>
  <c r="F21" s="1"/>
  <c r="J22" i="7" s="1"/>
  <c r="F19" i="6"/>
  <c r="J19" i="7" s="1"/>
  <c r="EM19" i="6"/>
  <c r="FB19" s="1"/>
  <c r="E19" i="7" s="1"/>
  <c r="E19" i="6"/>
  <c r="C19" i="7" s="1"/>
  <c r="EM14" i="6"/>
  <c r="FB14" s="1"/>
  <c r="E13" i="7" s="1"/>
  <c r="F14" i="6"/>
  <c r="J13" i="7" s="1"/>
  <c r="EM10" i="6"/>
  <c r="FB10" s="1"/>
  <c r="E8" i="7" s="1"/>
  <c r="F10" i="6"/>
  <c r="J8" i="7" s="1"/>
  <c r="EM12" i="6"/>
  <c r="F12"/>
  <c r="J11" i="7" s="1"/>
  <c r="EM11" i="6"/>
  <c r="FB11" s="1"/>
  <c r="E9" i="7" s="1"/>
  <c r="F11" i="6"/>
  <c r="J9" i="7" s="1"/>
  <c r="FB6" i="6"/>
  <c r="E3" i="7" s="1"/>
  <c r="FB16" i="6"/>
  <c r="E16" i="7" s="1"/>
  <c r="EN16" i="6"/>
  <c r="FC16" s="1"/>
  <c r="F16" i="7" s="1"/>
  <c r="EM15" i="6"/>
  <c r="F15"/>
  <c r="EZ41" l="1"/>
  <c r="EZ37"/>
  <c r="EZ43"/>
  <c r="AB22" i="7"/>
  <c r="EW44" i="6"/>
  <c r="EW37"/>
  <c r="E37"/>
  <c r="L25" i="7" s="1"/>
  <c r="FB33" i="6"/>
  <c r="E34" i="7" s="1"/>
  <c r="E24" i="6"/>
  <c r="C25" i="7" s="1"/>
  <c r="AB24"/>
  <c r="E43" i="6"/>
  <c r="L31" i="7" s="1"/>
  <c r="U31" s="1"/>
  <c r="V26"/>
  <c r="E21" i="6"/>
  <c r="C22" i="7" s="1"/>
  <c r="U22" s="1"/>
  <c r="ET21" i="6"/>
  <c r="ET34"/>
  <c r="FC34" s="1"/>
  <c r="O22" i="7" s="1"/>
  <c r="F43" i="6"/>
  <c r="S31" i="7" s="1"/>
  <c r="U23"/>
  <c r="E28" i="6"/>
  <c r="C29" i="7" s="1"/>
  <c r="ET28" i="6"/>
  <c r="W28" i="7"/>
  <c r="E25" i="6"/>
  <c r="C26" i="7" s="1"/>
  <c r="ET29" i="6"/>
  <c r="E31"/>
  <c r="C32" i="7" s="1"/>
  <c r="U32" s="1"/>
  <c r="FB24" i="6"/>
  <c r="E25" i="7" s="1"/>
  <c r="E29" i="6"/>
  <c r="C30" i="7" s="1"/>
  <c r="V32"/>
  <c r="U27"/>
  <c r="F37" i="6"/>
  <c r="S25" i="7" s="1"/>
  <c r="FC37" i="6"/>
  <c r="O25" i="7" s="1"/>
  <c r="E38" i="6"/>
  <c r="L26" i="7" s="1"/>
  <c r="ES42" i="6"/>
  <c r="FB42" s="1"/>
  <c r="N30" i="7" s="1"/>
  <c r="W30" s="1"/>
  <c r="F42" i="6"/>
  <c r="S30" i="7" s="1"/>
  <c r="E41" i="6"/>
  <c r="L29" i="7" s="1"/>
  <c r="U29" s="1"/>
  <c r="EW42" i="6"/>
  <c r="EZ39"/>
  <c r="FC39" s="1"/>
  <c r="O27" i="7" s="1"/>
  <c r="FB45" i="6"/>
  <c r="N33" i="7" s="1"/>
  <c r="W33" s="1"/>
  <c r="E42" i="6"/>
  <c r="L30" i="7" s="1"/>
  <c r="EW35" i="6"/>
  <c r="FC35" s="1"/>
  <c r="O23" i="7" s="1"/>
  <c r="E36" i="6"/>
  <c r="L24" i="7" s="1"/>
  <c r="U24" s="1"/>
  <c r="F45" i="6"/>
  <c r="S33" i="7" s="1"/>
  <c r="E46" i="6"/>
  <c r="L34" i="7" s="1"/>
  <c r="U34" s="1"/>
  <c r="F46" i="6"/>
  <c r="S34" i="7" s="1"/>
  <c r="AB34" s="1"/>
  <c r="ES46" i="6"/>
  <c r="FB37"/>
  <c r="N25" i="7" s="1"/>
  <c r="ET30" i="6"/>
  <c r="F35"/>
  <c r="S23" i="7" s="1"/>
  <c r="AB23" s="1"/>
  <c r="ET43" i="6"/>
  <c r="FB43"/>
  <c r="N31" i="7" s="1"/>
  <c r="ET33" i="6"/>
  <c r="FC36"/>
  <c r="O24" i="7" s="1"/>
  <c r="FC44" i="6"/>
  <c r="O32" i="7" s="1"/>
  <c r="EW43" i="6"/>
  <c r="F39"/>
  <c r="S27" i="7" s="1"/>
  <c r="F44" i="6"/>
  <c r="S32" i="7" s="1"/>
  <c r="ET40" i="6"/>
  <c r="FC40" s="1"/>
  <c r="O28" i="7" s="1"/>
  <c r="W31"/>
  <c r="F38" i="6"/>
  <c r="S26" i="7" s="1"/>
  <c r="ES38" i="6"/>
  <c r="FB38" s="1"/>
  <c r="N26" i="7" s="1"/>
  <c r="W26" s="1"/>
  <c r="FB35" i="6"/>
  <c r="N23" i="7" s="1"/>
  <c r="ES41" i="6"/>
  <c r="FB41" s="1"/>
  <c r="N29" i="7" s="1"/>
  <c r="F41" i="6"/>
  <c r="S29" i="7" s="1"/>
  <c r="AB29" s="1"/>
  <c r="EW45" i="6"/>
  <c r="FC45" s="1"/>
  <c r="O33" i="7" s="1"/>
  <c r="FB39" i="6"/>
  <c r="N27" i="7" s="1"/>
  <c r="W27" s="1"/>
  <c r="FB44" i="6"/>
  <c r="N32" i="7" s="1"/>
  <c r="E40" i="6"/>
  <c r="L28" i="7" s="1"/>
  <c r="U28" s="1"/>
  <c r="E32" i="6"/>
  <c r="C33" i="7" s="1"/>
  <c r="U33" s="1"/>
  <c r="FB31" i="6"/>
  <c r="E32" i="7" s="1"/>
  <c r="EQ33" i="6"/>
  <c r="C33"/>
  <c r="EQ32"/>
  <c r="F31"/>
  <c r="J32" i="7" s="1"/>
  <c r="F9" i="6"/>
  <c r="J7" i="7" s="1"/>
  <c r="F20" i="6"/>
  <c r="J20" i="7" s="1"/>
  <c r="F27" i="6"/>
  <c r="J28" i="7" s="1"/>
  <c r="AB28" s="1"/>
  <c r="EM7" i="6"/>
  <c r="FB7" s="1"/>
  <c r="E4" i="7" s="1"/>
  <c r="F30" i="6"/>
  <c r="J31" i="7" s="1"/>
  <c r="EM22" i="6"/>
  <c r="FB22" s="1"/>
  <c r="E23" i="7" s="1"/>
  <c r="C16" i="6"/>
  <c r="F8"/>
  <c r="J6" i="7" s="1"/>
  <c r="EM28" i="6"/>
  <c r="FB28" s="1"/>
  <c r="E29" i="7" s="1"/>
  <c r="W29" s="1"/>
  <c r="F26" i="6"/>
  <c r="J27" i="7" s="1"/>
  <c r="F25" i="6"/>
  <c r="J26" i="7" s="1"/>
  <c r="F29" i="6"/>
  <c r="J30" i="7" s="1"/>
  <c r="EN6" i="6"/>
  <c r="FC6" s="1"/>
  <c r="F3" i="7" s="1"/>
  <c r="EM17" i="6"/>
  <c r="FB17" s="1"/>
  <c r="E17" i="7" s="1"/>
  <c r="EM21" i="6"/>
  <c r="FB21" s="1"/>
  <c r="E22" i="7" s="1"/>
  <c r="W22" s="1"/>
  <c r="EM5" i="6"/>
  <c r="EN5" s="1"/>
  <c r="FC5" s="1"/>
  <c r="F2" i="7" s="1"/>
  <c r="F13" i="6"/>
  <c r="J12" i="7" s="1"/>
  <c r="F32" i="6"/>
  <c r="J33" i="7" s="1"/>
  <c r="AB33" s="1"/>
  <c r="EM23" i="6"/>
  <c r="FB23" s="1"/>
  <c r="E24" i="7" s="1"/>
  <c r="W24" s="1"/>
  <c r="F24" i="6"/>
  <c r="J25" i="7" s="1"/>
  <c r="C6" i="6"/>
  <c r="EM18"/>
  <c r="FB18" s="1"/>
  <c r="E18" i="7" s="1"/>
  <c r="EN24" i="6"/>
  <c r="FC24" s="1"/>
  <c r="F25" i="7" s="1"/>
  <c r="EN11" i="6"/>
  <c r="FC11" s="1"/>
  <c r="F9" i="7" s="1"/>
  <c r="EN13" i="6"/>
  <c r="FC13" s="1"/>
  <c r="F12" i="7" s="1"/>
  <c r="EN26" i="6"/>
  <c r="FC26" s="1"/>
  <c r="F27" i="7" s="1"/>
  <c r="EN31" i="6"/>
  <c r="FC31" s="1"/>
  <c r="F32" i="7" s="1"/>
  <c r="EN27" i="6"/>
  <c r="FC27" s="1"/>
  <c r="F28" i="7" s="1"/>
  <c r="EN30" i="6"/>
  <c r="EN29"/>
  <c r="C10"/>
  <c r="C14"/>
  <c r="C22"/>
  <c r="EN32"/>
  <c r="FC32" s="1"/>
  <c r="F33" i="7" s="1"/>
  <c r="C7" i="6"/>
  <c r="C11"/>
  <c r="C18"/>
  <c r="EN9"/>
  <c r="FC9" s="1"/>
  <c r="F7" i="7" s="1"/>
  <c r="EN8" i="6"/>
  <c r="FC8" s="1"/>
  <c r="F6" i="7" s="1"/>
  <c r="EN25" i="6"/>
  <c r="FC25" s="1"/>
  <c r="F26" i="7" s="1"/>
  <c r="EN10" i="6"/>
  <c r="FC10" s="1"/>
  <c r="F8" i="7" s="1"/>
  <c r="EN14" i="6"/>
  <c r="FC14" s="1"/>
  <c r="F13" i="7" s="1"/>
  <c r="EN19" i="6"/>
  <c r="FC19" s="1"/>
  <c r="F19" i="7" s="1"/>
  <c r="C23" i="6"/>
  <c r="C17"/>
  <c r="C12"/>
  <c r="C19"/>
  <c r="EN20"/>
  <c r="FC20" s="1"/>
  <c r="F20" i="7" s="1"/>
  <c r="FB20" i="6"/>
  <c r="E20" i="7" s="1"/>
  <c r="EN12" i="6"/>
  <c r="FC12" s="1"/>
  <c r="F11" i="7" s="1"/>
  <c r="FB12" i="6"/>
  <c r="E11" i="7" s="1"/>
  <c r="J15"/>
  <c r="C15" i="6"/>
  <c r="FB15"/>
  <c r="E15" i="7" s="1"/>
  <c r="EN15" i="6"/>
  <c r="FC15" s="1"/>
  <c r="F15" i="7" s="1"/>
  <c r="J2"/>
  <c r="C5" i="6"/>
  <c r="U25" i="7" l="1"/>
  <c r="C28" i="6"/>
  <c r="C21"/>
  <c r="X25" i="7"/>
  <c r="AB31"/>
  <c r="X28"/>
  <c r="AB25"/>
  <c r="X32"/>
  <c r="W25"/>
  <c r="U30"/>
  <c r="AB27"/>
  <c r="FC29" i="6"/>
  <c r="F30" i="7" s="1"/>
  <c r="FC30" i="6"/>
  <c r="F31" i="7" s="1"/>
  <c r="U26"/>
  <c r="AB26"/>
  <c r="AB30"/>
  <c r="W32"/>
  <c r="W23"/>
  <c r="X33"/>
  <c r="FC43" i="6"/>
  <c r="O31" i="7" s="1"/>
  <c r="ET42" i="6"/>
  <c r="FC42" s="1"/>
  <c r="O30" i="7" s="1"/>
  <c r="FC33" i="6"/>
  <c r="F34" i="7" s="1"/>
  <c r="AB32"/>
  <c r="ET38" i="6"/>
  <c r="FC38" s="1"/>
  <c r="O26" i="7" s="1"/>
  <c r="X26" s="1"/>
  <c r="X27"/>
  <c r="FB46" i="6"/>
  <c r="N34" i="7" s="1"/>
  <c r="W34" s="1"/>
  <c r="ET46" i="6"/>
  <c r="FC46" s="1"/>
  <c r="O34" i="7" s="1"/>
  <c r="ET41" i="6"/>
  <c r="FC41" s="1"/>
  <c r="O29" i="7" s="1"/>
  <c r="C31" i="6"/>
  <c r="C30"/>
  <c r="C9"/>
  <c r="C27"/>
  <c r="EN7"/>
  <c r="FC7" s="1"/>
  <c r="F4" i="7" s="1"/>
  <c r="C20" i="6"/>
  <c r="EN22"/>
  <c r="FC22" s="1"/>
  <c r="F23" i="7" s="1"/>
  <c r="X23" s="1"/>
  <c r="C8" i="6"/>
  <c r="C29"/>
  <c r="EN28"/>
  <c r="FC28" s="1"/>
  <c r="F29" i="7" s="1"/>
  <c r="C25" i="6"/>
  <c r="C26"/>
  <c r="C13"/>
  <c r="C32"/>
  <c r="EN17"/>
  <c r="FC17" s="1"/>
  <c r="F17" i="7" s="1"/>
  <c r="EN23" i="6"/>
  <c r="FC23" s="1"/>
  <c r="F24" i="7" s="1"/>
  <c r="X24" s="1"/>
  <c r="FB5" i="6"/>
  <c r="E2" i="7" s="1"/>
  <c r="EN18" i="6"/>
  <c r="FC18" s="1"/>
  <c r="F18" i="7" s="1"/>
  <c r="C24" i="6"/>
  <c r="EN21"/>
  <c r="FC21" s="1"/>
  <c r="F22" i="7" s="1"/>
  <c r="X22" s="1"/>
  <c r="X30" l="1"/>
  <c r="X31"/>
  <c r="X34"/>
  <c r="X29"/>
</calcChain>
</file>

<file path=xl/sharedStrings.xml><?xml version="1.0" encoding="utf-8"?>
<sst xmlns="http://schemas.openxmlformats.org/spreadsheetml/2006/main" count="1582" uniqueCount="118">
  <si>
    <t>Zeit</t>
  </si>
  <si>
    <t>FELD 1</t>
  </si>
  <si>
    <t>Speaker</t>
  </si>
  <si>
    <t>FELD 2</t>
  </si>
  <si>
    <t>Schiedsrichter Ersatz</t>
  </si>
  <si>
    <t>Halle geöffnet</t>
  </si>
  <si>
    <t>Gebet</t>
  </si>
  <si>
    <t>Trainer- / Schiedsrichtertreff beim Speakertisch</t>
  </si>
  <si>
    <t>Schiedsrichter</t>
  </si>
  <si>
    <t>:</t>
  </si>
  <si>
    <t>Coyotes Bettingen U11</t>
  </si>
  <si>
    <t>Torpedo Rümlingen U11</t>
  </si>
  <si>
    <t>Einspielen</t>
  </si>
  <si>
    <t>Jugendcafé Gelterkinden 1 U16</t>
  </si>
  <si>
    <t>Jugendcafé Gelterkinden 2 U16</t>
  </si>
  <si>
    <t>Trainertreff</t>
  </si>
  <si>
    <t>Begrüssung OPEN</t>
  </si>
  <si>
    <t>Torpedo Rümlingen</t>
  </si>
  <si>
    <t>INPUT</t>
  </si>
  <si>
    <t>Aufräumen</t>
  </si>
  <si>
    <t>Spieldauer: 12 Minuten (+ 3min Pause)</t>
  </si>
  <si>
    <t>U9</t>
  </si>
  <si>
    <t>Verkürzte Strafzeiten beachten: 1 statt 2, 2 statt 5, 5 statt 10 min</t>
  </si>
  <si>
    <t>U11</t>
  </si>
  <si>
    <t>U13</t>
  </si>
  <si>
    <t>U16</t>
  </si>
  <si>
    <t>Open</t>
  </si>
  <si>
    <t>Spieldauer: 13 Minuten (+ 2min Pause)</t>
  </si>
  <si>
    <t>U9/U11/U13/U16</t>
  </si>
  <si>
    <t>Gewinner HF 1</t>
  </si>
  <si>
    <t>Gewinner HF 2</t>
  </si>
  <si>
    <t>Verlierer HF 1</t>
  </si>
  <si>
    <t>Verlierer HF 2</t>
  </si>
  <si>
    <t>Basel Hawks</t>
  </si>
  <si>
    <t>Coyotes Bettingen</t>
  </si>
  <si>
    <t>UHJS Aarau Oldies</t>
  </si>
  <si>
    <t>Open Saison 19/20</t>
  </si>
  <si>
    <t>Torpedo Rümlingen U9</t>
  </si>
  <si>
    <t>Gekkos U9 ROT</t>
  </si>
  <si>
    <t>Gekkos U9 BLAU</t>
  </si>
  <si>
    <t>Torpedo Rümlingen U13</t>
  </si>
  <si>
    <t>Gekkos U13</t>
  </si>
  <si>
    <t>Basel Hawks U13</t>
  </si>
  <si>
    <t>Gekkos U11</t>
  </si>
  <si>
    <t>UHJS Aarau U11</t>
  </si>
  <si>
    <t>Gekkos U16</t>
  </si>
  <si>
    <t>Basel Hawks U16</t>
  </si>
  <si>
    <t>Coyotes Bettingen U16</t>
  </si>
  <si>
    <t>Torpedo Rümlingen U16</t>
  </si>
  <si>
    <t>Basel Hawks 1</t>
  </si>
  <si>
    <t>Torpedo Rümlingen I</t>
  </si>
  <si>
    <t>Coyotes Bettingen Open 1</t>
  </si>
  <si>
    <t>Jugendcafé Gelterkinden 1</t>
  </si>
  <si>
    <t>Coyotes Bettingen Open 2</t>
  </si>
  <si>
    <t>Torpedo Rümlingen II</t>
  </si>
  <si>
    <t>Sissacher Gekkos</t>
  </si>
  <si>
    <t>Neonshooters</t>
  </si>
  <si>
    <t>Jugendcafé Gelterkinden 2</t>
  </si>
  <si>
    <t>Basel Hawks 2</t>
  </si>
  <si>
    <t>Gekkos Sissach</t>
  </si>
  <si>
    <t>Aigles Mulhouse AMFC</t>
  </si>
  <si>
    <t>UHJS Aarau OIdies</t>
  </si>
  <si>
    <t>A1</t>
  </si>
  <si>
    <t>A3</t>
  </si>
  <si>
    <t>B2</t>
  </si>
  <si>
    <t>B4</t>
  </si>
  <si>
    <t>B7</t>
  </si>
  <si>
    <t>B5</t>
  </si>
  <si>
    <t>A6</t>
  </si>
  <si>
    <t>A4</t>
  </si>
  <si>
    <t>B6</t>
  </si>
  <si>
    <t>B1</t>
  </si>
  <si>
    <t>A5</t>
  </si>
  <si>
    <t>B3</t>
  </si>
  <si>
    <t>A2</t>
  </si>
  <si>
    <t>SPIELPLAN 19.9.2020 (Runde 1)</t>
  </si>
  <si>
    <t>SPIELPLAN 14.11.2020 (Runde 2)</t>
  </si>
  <si>
    <t>SPIELPLAN 12.12.2020 (Runde 3)</t>
  </si>
  <si>
    <t>SPIELPLAN 6.2.2021 (Runde 4)</t>
  </si>
  <si>
    <t>SPIELPLAN 13.3.2021 (Runde 5)</t>
  </si>
  <si>
    <t>P</t>
  </si>
  <si>
    <t>+</t>
  </si>
  <si>
    <t>-</t>
  </si>
  <si>
    <t>TD</t>
  </si>
  <si>
    <t>Heim</t>
  </si>
  <si>
    <t>Gast</t>
  </si>
  <si>
    <t>Feld 1</t>
  </si>
  <si>
    <t>Feld 2</t>
  </si>
  <si>
    <t>Tore</t>
  </si>
  <si>
    <t>Gegentore</t>
  </si>
  <si>
    <t>Noch erreichbare Pt.zahl</t>
  </si>
  <si>
    <t>Punkte</t>
  </si>
  <si>
    <t>Spieltag 1</t>
  </si>
  <si>
    <t>S</t>
  </si>
  <si>
    <t>Anz. Spiele gespielt UND noch zu spielen</t>
  </si>
  <si>
    <t>Spieltag 2</t>
  </si>
  <si>
    <t>Spieltag 3</t>
  </si>
  <si>
    <t>Spieltag 4</t>
  </si>
  <si>
    <t>Spieltag 3 (2. Hälfte)</t>
  </si>
  <si>
    <t>Spieltag 5</t>
  </si>
  <si>
    <t>TOTAL</t>
  </si>
  <si>
    <t>Spiele</t>
  </si>
  <si>
    <t>Spiele Total</t>
  </si>
  <si>
    <t>Siege</t>
  </si>
  <si>
    <t>U</t>
  </si>
  <si>
    <t>N</t>
  </si>
  <si>
    <t>OPEN</t>
  </si>
  <si>
    <t>RANG</t>
  </si>
  <si>
    <t>Tordifferenz</t>
  </si>
  <si>
    <t>Punkte aus Direktbegegnungen</t>
  </si>
  <si>
    <t>TD aus Direktbegegnungen</t>
  </si>
  <si>
    <t>Tore aus Direktbegegnungen</t>
  </si>
  <si>
    <t>Geschossene Tore</t>
  </si>
  <si>
    <t>Los</t>
  </si>
  <si>
    <t>Sortierreihenfolge:</t>
  </si>
  <si>
    <t>Begrüssung</t>
  </si>
  <si>
    <t>Siegerehrung U16 letzte Saison, anschliessend Einwärmen</t>
  </si>
  <si>
    <t>Begrüssung und Siegerehrung U9, U11 und U13 letzte Saison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</si>
</sst>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h\.mm&quot; Uhr&quot;;@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A8EB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AE22E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6" fillId="0" borderId="10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6" fillId="0" borderId="15" xfId="1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164" fontId="6" fillId="0" borderId="23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6" fillId="0" borderId="27" xfId="1" applyNumberFormat="1" applyFont="1" applyBorder="1" applyAlignment="1">
      <alignment horizontal="center" vertical="center"/>
    </xf>
    <xf numFmtId="164" fontId="6" fillId="0" borderId="0" xfId="1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6" fillId="0" borderId="0" xfId="1" applyNumberFormat="1" applyFont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6" borderId="30" xfId="0" applyFill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164" fontId="6" fillId="0" borderId="0" xfId="1" applyNumberFormat="1" applyFont="1" applyAlignment="1">
      <alignment horizontal="center" vertical="center"/>
    </xf>
    <xf numFmtId="0" fontId="3" fillId="0" borderId="0" xfId="0" applyFont="1"/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3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0" fillId="0" borderId="24" xfId="0" applyBorder="1"/>
    <xf numFmtId="0" fontId="0" fillId="0" borderId="0" xfId="0" applyBorder="1"/>
    <xf numFmtId="0" fontId="0" fillId="0" borderId="26" xfId="0" applyBorder="1"/>
    <xf numFmtId="0" fontId="0" fillId="0" borderId="39" xfId="0" applyBorder="1"/>
    <xf numFmtId="0" fontId="0" fillId="0" borderId="25" xfId="0" applyBorder="1"/>
    <xf numFmtId="0" fontId="0" fillId="0" borderId="23" xfId="0" applyBorder="1"/>
    <xf numFmtId="0" fontId="2" fillId="0" borderId="39" xfId="0" applyFont="1" applyBorder="1"/>
    <xf numFmtId="0" fontId="2" fillId="0" borderId="25" xfId="0" applyFont="1" applyBorder="1"/>
    <xf numFmtId="0" fontId="2" fillId="0" borderId="23" xfId="0" applyFont="1" applyBorder="1"/>
    <xf numFmtId="0" fontId="0" fillId="0" borderId="44" xfId="0" applyBorder="1"/>
    <xf numFmtId="0" fontId="0" fillId="0" borderId="45" xfId="0" applyBorder="1"/>
    <xf numFmtId="0" fontId="0" fillId="0" borderId="38" xfId="0" applyBorder="1"/>
    <xf numFmtId="0" fontId="0" fillId="0" borderId="43" xfId="0" applyBorder="1"/>
    <xf numFmtId="0" fontId="0" fillId="0" borderId="34" xfId="0" applyBorder="1"/>
    <xf numFmtId="0" fontId="0" fillId="0" borderId="37" xfId="0" applyBorder="1"/>
    <xf numFmtId="0" fontId="0" fillId="0" borderId="29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6" xfId="0" applyBorder="1"/>
    <xf numFmtId="0" fontId="0" fillId="0" borderId="47" xfId="0" applyBorder="1"/>
    <xf numFmtId="0" fontId="0" fillId="0" borderId="0" xfId="0" applyFill="1" applyBorder="1"/>
    <xf numFmtId="0" fontId="2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/>
    <xf numFmtId="0" fontId="0" fillId="0" borderId="9" xfId="0" applyBorder="1"/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4" borderId="2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3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2" borderId="34" xfId="0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5" borderId="34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11" fillId="5" borderId="52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Dezimal" xfId="1" builtinId="3"/>
    <cellStyle name="Standard" xfId="0" builtinId="0"/>
  </cellStyles>
  <dxfs count="0"/>
  <tableStyles count="0" defaultTableStyle="TableStyleMedium2" defaultPivotStyle="PivotStyleLight16"/>
  <colors>
    <mruColors>
      <color rgb="FFFAE2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50</xdr:row>
      <xdr:rowOff>114300</xdr:rowOff>
    </xdr:from>
    <xdr:to>
      <xdr:col>1</xdr:col>
      <xdr:colOff>885825</xdr:colOff>
      <xdr:row>55</xdr:row>
      <xdr:rowOff>166158</xdr:rowOff>
    </xdr:to>
    <xdr:pic>
      <xdr:nvPicPr>
        <xdr:cNvPr id="2" name="Grafik 3">
          <a:extLst>
            <a:ext uri="{FF2B5EF4-FFF2-40B4-BE49-F238E27FC236}">
              <a16:creationId xmlns="" xmlns:a16="http://schemas.microsoft.com/office/drawing/2014/main" id="{8FBC8887-1243-4AC8-8D39-DF1A13485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50</xdr:row>
      <xdr:rowOff>114300</xdr:rowOff>
    </xdr:from>
    <xdr:to>
      <xdr:col>1</xdr:col>
      <xdr:colOff>885825</xdr:colOff>
      <xdr:row>55</xdr:row>
      <xdr:rowOff>166158</xdr:rowOff>
    </xdr:to>
    <xdr:pic>
      <xdr:nvPicPr>
        <xdr:cNvPr id="3" name="Grafik 3">
          <a:extLst>
            <a:ext uri="{FF2B5EF4-FFF2-40B4-BE49-F238E27FC236}">
              <a16:creationId xmlns="" xmlns:a16="http://schemas.microsoft.com/office/drawing/2014/main" id="{AA82EDA2-DC33-4EDD-BD42-F74F4404B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50</xdr:row>
      <xdr:rowOff>114300</xdr:rowOff>
    </xdr:from>
    <xdr:to>
      <xdr:col>1</xdr:col>
      <xdr:colOff>885825</xdr:colOff>
      <xdr:row>55</xdr:row>
      <xdr:rowOff>166158</xdr:rowOff>
    </xdr:to>
    <xdr:pic>
      <xdr:nvPicPr>
        <xdr:cNvPr id="2" name="Grafik 3">
          <a:extLst>
            <a:ext uri="{FF2B5EF4-FFF2-40B4-BE49-F238E27FC236}">
              <a16:creationId xmlns="" xmlns:a16="http://schemas.microsoft.com/office/drawing/2014/main" id="{7642AED0-76EA-4A8D-8BF0-A0AA09CAE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50</xdr:row>
      <xdr:rowOff>114300</xdr:rowOff>
    </xdr:from>
    <xdr:to>
      <xdr:col>1</xdr:col>
      <xdr:colOff>885825</xdr:colOff>
      <xdr:row>55</xdr:row>
      <xdr:rowOff>166158</xdr:rowOff>
    </xdr:to>
    <xdr:pic>
      <xdr:nvPicPr>
        <xdr:cNvPr id="3" name="Grafik 3">
          <a:extLst>
            <a:ext uri="{FF2B5EF4-FFF2-40B4-BE49-F238E27FC236}">
              <a16:creationId xmlns="" xmlns:a16="http://schemas.microsoft.com/office/drawing/2014/main" id="{6F7E13F5-227E-4508-981D-153630AFB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50</xdr:row>
      <xdr:rowOff>114300</xdr:rowOff>
    </xdr:from>
    <xdr:to>
      <xdr:col>1</xdr:col>
      <xdr:colOff>885825</xdr:colOff>
      <xdr:row>55</xdr:row>
      <xdr:rowOff>166158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4831B3BD-B32E-4621-BE10-63809C542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50</xdr:row>
      <xdr:rowOff>114300</xdr:rowOff>
    </xdr:from>
    <xdr:to>
      <xdr:col>1</xdr:col>
      <xdr:colOff>885825</xdr:colOff>
      <xdr:row>55</xdr:row>
      <xdr:rowOff>166158</xdr:rowOff>
    </xdr:to>
    <xdr:pic>
      <xdr:nvPicPr>
        <xdr:cNvPr id="5" name="Grafik 3">
          <a:extLst>
            <a:ext uri="{FF2B5EF4-FFF2-40B4-BE49-F238E27FC236}">
              <a16:creationId xmlns="" xmlns:a16="http://schemas.microsoft.com/office/drawing/2014/main" id="{F661F650-3B05-482D-B816-244A7568D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2" name="Grafik 3">
          <a:extLst>
            <a:ext uri="{FF2B5EF4-FFF2-40B4-BE49-F238E27FC236}">
              <a16:creationId xmlns="" xmlns:a16="http://schemas.microsoft.com/office/drawing/2014/main" id="{E302A7CD-4CF3-4055-9C57-624E2E823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3" name="Grafik 3">
          <a:extLst>
            <a:ext uri="{FF2B5EF4-FFF2-40B4-BE49-F238E27FC236}">
              <a16:creationId xmlns="" xmlns:a16="http://schemas.microsoft.com/office/drawing/2014/main" id="{9BB23D91-04BC-411B-AC67-79653F1E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B0858C34-D3C0-43E9-ABD5-CC10DAEE0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5" name="Grafik 3">
          <a:extLst>
            <a:ext uri="{FF2B5EF4-FFF2-40B4-BE49-F238E27FC236}">
              <a16:creationId xmlns="" xmlns:a16="http://schemas.microsoft.com/office/drawing/2014/main" id="{DBFDE310-501F-4EDD-A792-399DFB4D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2" name="Grafik 3">
          <a:extLst>
            <a:ext uri="{FF2B5EF4-FFF2-40B4-BE49-F238E27FC236}">
              <a16:creationId xmlns="" xmlns:a16="http://schemas.microsoft.com/office/drawing/2014/main" id="{57C319FA-7B7D-4FB2-A3FC-E9BAC3FDA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3" name="Grafik 3">
          <a:extLst>
            <a:ext uri="{FF2B5EF4-FFF2-40B4-BE49-F238E27FC236}">
              <a16:creationId xmlns="" xmlns:a16="http://schemas.microsoft.com/office/drawing/2014/main" id="{1E396F76-8F9F-4B68-AF3A-85FF24247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68AA5538-EB19-47F2-9F5F-09AFE4CA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5" name="Grafik 3">
          <a:extLst>
            <a:ext uri="{FF2B5EF4-FFF2-40B4-BE49-F238E27FC236}">
              <a16:creationId xmlns="" xmlns:a16="http://schemas.microsoft.com/office/drawing/2014/main" id="{5D235023-B098-46AD-9E66-C4595D9A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2" name="Grafik 3">
          <a:extLst>
            <a:ext uri="{FF2B5EF4-FFF2-40B4-BE49-F238E27FC236}">
              <a16:creationId xmlns="" xmlns:a16="http://schemas.microsoft.com/office/drawing/2014/main" id="{BB8214A9-9F8C-44F9-92F0-C5B8CDEA4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3" name="Grafik 3">
          <a:extLst>
            <a:ext uri="{FF2B5EF4-FFF2-40B4-BE49-F238E27FC236}">
              <a16:creationId xmlns="" xmlns:a16="http://schemas.microsoft.com/office/drawing/2014/main" id="{DDB71EE6-8807-4824-BD76-C4D89BF4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361950</xdr:colOff>
      <xdr:row>49</xdr:row>
      <xdr:rowOff>114300</xdr:rowOff>
    </xdr:from>
    <xdr:to>
      <xdr:col>1</xdr:col>
      <xdr:colOff>885825</xdr:colOff>
      <xdr:row>54</xdr:row>
      <xdr:rowOff>166158</xdr:rowOff>
    </xdr:to>
    <xdr:pic>
      <xdr:nvPicPr>
        <xdr:cNvPr id="4" name="Grafik 3">
          <a:extLst>
            <a:ext uri="{FF2B5EF4-FFF2-40B4-BE49-F238E27FC236}">
              <a16:creationId xmlns="" xmlns:a16="http://schemas.microsoft.com/office/drawing/2014/main" id="{B927D4D2-191E-4F94-91DA-42F0DEA61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109632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371475</xdr:colOff>
      <xdr:row>12</xdr:row>
      <xdr:rowOff>95250</xdr:rowOff>
    </xdr:from>
    <xdr:to>
      <xdr:col>16</xdr:col>
      <xdr:colOff>142875</xdr:colOff>
      <xdr:row>17</xdr:row>
      <xdr:rowOff>166158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FAE0CEDF-66DF-44D1-9E3A-DFC3DEDDB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3450" y="2428875"/>
          <a:ext cx="1285875" cy="103293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T59"/>
  <sheetViews>
    <sheetView tabSelected="1" zoomScale="55" zoomScaleNormal="55" workbookViewId="0">
      <selection activeCell="R13" sqref="R13"/>
    </sheetView>
  </sheetViews>
  <sheetFormatPr baseColWidth="10" defaultRowHeight="14.5"/>
  <cols>
    <col min="2" max="2" width="21.453125" customWidth="1"/>
    <col min="3" max="3" width="1.453125" customWidth="1"/>
    <col min="4" max="4" width="31.453125" customWidth="1"/>
    <col min="5" max="5" width="9.1796875" customWidth="1"/>
    <col min="6" max="6" width="2.453125" customWidth="1"/>
    <col min="7" max="7" width="9.1796875" customWidth="1"/>
    <col min="8" max="8" width="31.453125" customWidth="1"/>
    <col min="9" max="9" width="1.453125" customWidth="1"/>
    <col min="11" max="11" width="1.453125" customWidth="1"/>
    <col min="12" max="12" width="31.453125" customWidth="1"/>
    <col min="13" max="13" width="9.1796875" customWidth="1"/>
    <col min="14" max="14" width="2.453125" customWidth="1"/>
    <col min="15" max="15" width="9.1796875" customWidth="1"/>
    <col min="16" max="16" width="31.453125" customWidth="1"/>
    <col min="17" max="17" width="1.453125" customWidth="1"/>
    <col min="18" max="18" width="21.453125" customWidth="1"/>
    <col min="20" max="20" width="21.453125" customWidth="1"/>
  </cols>
  <sheetData>
    <row r="1" spans="1:20" ht="29" thickBot="1">
      <c r="A1" s="129" t="s">
        <v>75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1.5" thickBot="1">
      <c r="A2" s="1" t="s">
        <v>0</v>
      </c>
      <c r="B2" s="132" t="s">
        <v>1</v>
      </c>
      <c r="C2" s="132"/>
      <c r="D2" s="132"/>
      <c r="E2" s="132"/>
      <c r="F2" s="132"/>
      <c r="G2" s="132"/>
      <c r="H2" s="133"/>
      <c r="I2" s="134" t="s">
        <v>2</v>
      </c>
      <c r="J2" s="132"/>
      <c r="K2" s="133"/>
      <c r="L2" s="134" t="s">
        <v>3</v>
      </c>
      <c r="M2" s="132"/>
      <c r="N2" s="132"/>
      <c r="O2" s="132"/>
      <c r="P2" s="132"/>
      <c r="Q2" s="132"/>
      <c r="R2" s="133"/>
      <c r="S2" s="2" t="s">
        <v>0</v>
      </c>
      <c r="T2" s="3" t="s">
        <v>4</v>
      </c>
    </row>
    <row r="3" spans="1:20" ht="15.5">
      <c r="A3" s="4">
        <v>0.45833333333333331</v>
      </c>
      <c r="B3" s="135" t="s">
        <v>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4">
        <v>0.45833333333333331</v>
      </c>
      <c r="T3" s="5"/>
    </row>
    <row r="4" spans="1:20" ht="15.5">
      <c r="A4" s="6">
        <v>0.46527777777777773</v>
      </c>
      <c r="B4" s="126" t="s">
        <v>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6">
        <v>0.47222222222222227</v>
      </c>
      <c r="T4" s="7"/>
    </row>
    <row r="5" spans="1:20" ht="16" thickBot="1">
      <c r="A5" s="6">
        <v>0.47222222222222227</v>
      </c>
      <c r="B5" s="117" t="s">
        <v>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6">
        <v>0.47916666666666669</v>
      </c>
      <c r="T5" s="7"/>
    </row>
    <row r="6" spans="1:20" ht="16" thickBot="1">
      <c r="A6" s="6">
        <v>0.47916666666666669</v>
      </c>
      <c r="B6" s="8" t="s">
        <v>8</v>
      </c>
      <c r="C6" s="9"/>
      <c r="D6" s="120" t="s">
        <v>117</v>
      </c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3"/>
      <c r="Q6" s="10"/>
      <c r="R6" s="11" t="s">
        <v>8</v>
      </c>
      <c r="S6" s="6">
        <v>0.48958333333333331</v>
      </c>
      <c r="T6" s="6" t="s">
        <v>4</v>
      </c>
    </row>
    <row r="7" spans="1:20" ht="16.5" thickTop="1" thickBot="1">
      <c r="A7" s="6">
        <v>0.5</v>
      </c>
      <c r="B7" s="12"/>
      <c r="C7" s="9" t="str">
        <f>IF(AND(NOT(ISBLANK(E7)),NOT(ISBLANK(G7))),IF(E7&gt;G7,2,IF(E7&lt;G7,0,IF(E7=G7,1," ")))," ")</f>
        <v xml:space="preserve"> </v>
      </c>
      <c r="D7" s="110" t="s">
        <v>11</v>
      </c>
      <c r="E7" s="90"/>
      <c r="F7" s="21" t="s">
        <v>9</v>
      </c>
      <c r="G7" s="92"/>
      <c r="H7" s="13" t="s">
        <v>44</v>
      </c>
      <c r="I7" s="15" t="str">
        <f>IF(AND(NOT(ISBLANK(E7)),NOT(ISBLANK(G7))),IF(E7&gt;G7,0,IF(E7&lt;G7,2,IF(E7=G7,1," ")))," ")</f>
        <v xml:space="preserve"> </v>
      </c>
      <c r="J7" s="16"/>
      <c r="K7" s="19" t="str">
        <f>IF(AND(NOT(ISBLANK(M7)),NOT(ISBLANK(O7))),IF(M7&gt;O7,2,IF(M7&lt;O7,0,IF(M7=O7,1," ")))," ")</f>
        <v xml:space="preserve"> </v>
      </c>
      <c r="L7" s="13" t="s">
        <v>41</v>
      </c>
      <c r="M7" s="22"/>
      <c r="N7" s="109" t="s">
        <v>9</v>
      </c>
      <c r="O7" s="22"/>
      <c r="P7" s="13" t="s">
        <v>40</v>
      </c>
      <c r="Q7" s="15" t="str">
        <f>IF(AND(NOT(ISBLANK(M7)),NOT(ISBLANK(O7))),IF(M7&gt;O7,0,IF(M7&lt;O7,2,IF(M7=O7,1," ")))," ")</f>
        <v xml:space="preserve"> </v>
      </c>
      <c r="R7" s="91"/>
      <c r="S7" s="6">
        <v>0.5</v>
      </c>
      <c r="T7" s="18"/>
    </row>
    <row r="8" spans="1:20" ht="16.5" thickTop="1" thickBot="1">
      <c r="A8" s="6">
        <v>0.51041666666666696</v>
      </c>
      <c r="B8" s="12"/>
      <c r="C8" s="9" t="str">
        <f t="shared" ref="C8:C18" si="0">IF(AND(NOT(ISBLANK(E8)),NOT(ISBLANK(G8))),IF(E8&gt;G8,2,IF(E8&lt;G8,0,IF(E8=G8,1," ")))," ")</f>
        <v xml:space="preserve"> </v>
      </c>
      <c r="D8" s="110" t="s">
        <v>43</v>
      </c>
      <c r="E8" s="20"/>
      <c r="F8" s="21" t="s">
        <v>9</v>
      </c>
      <c r="G8" s="20"/>
      <c r="H8" s="13" t="s">
        <v>10</v>
      </c>
      <c r="I8" s="15" t="str">
        <f t="shared" ref="I8:I16" si="1">IF(AND(NOT(ISBLANK(E8)),NOT(ISBLANK(G8))),IF(E8&gt;G8,0,IF(E8&lt;G8,2,IF(E8=G8,1," ")))," ")</f>
        <v xml:space="preserve"> </v>
      </c>
      <c r="J8" s="16"/>
      <c r="K8" s="19" t="str">
        <f t="shared" ref="K8:K18" si="2">IF(AND(NOT(ISBLANK(M8)),NOT(ISBLANK(O8))),IF(M8&gt;O8,2,IF(M8&lt;O8,0,IF(M8=O8,1," ")))," ")</f>
        <v xml:space="preserve"> </v>
      </c>
      <c r="L8" s="13" t="s">
        <v>38</v>
      </c>
      <c r="M8" s="30"/>
      <c r="N8" s="108" t="s">
        <v>9</v>
      </c>
      <c r="O8" s="30"/>
      <c r="P8" s="13" t="s">
        <v>39</v>
      </c>
      <c r="Q8" s="15" t="str">
        <f t="shared" ref="Q8:Q18" si="3">IF(AND(NOT(ISBLANK(M8)),NOT(ISBLANK(O8))),IF(M8&gt;O8,0,IF(M8&lt;O8,2,IF(M8=O8,1," ")))," ")</f>
        <v xml:space="preserve"> </v>
      </c>
      <c r="R8" s="91"/>
      <c r="S8" s="6">
        <v>0.51041666666666696</v>
      </c>
      <c r="T8" s="7"/>
    </row>
    <row r="9" spans="1:20" ht="16.5" thickTop="1" thickBot="1">
      <c r="A9" s="6">
        <v>0.52083333333333404</v>
      </c>
      <c r="B9" s="12"/>
      <c r="C9" s="19" t="str">
        <f t="shared" si="0"/>
        <v xml:space="preserve"> </v>
      </c>
      <c r="D9" s="110" t="s">
        <v>11</v>
      </c>
      <c r="E9" s="20"/>
      <c r="F9" s="21" t="s">
        <v>9</v>
      </c>
      <c r="G9" s="20"/>
      <c r="H9" s="13" t="s">
        <v>43</v>
      </c>
      <c r="I9" s="15" t="str">
        <f t="shared" si="1"/>
        <v xml:space="preserve"> </v>
      </c>
      <c r="J9" s="16"/>
      <c r="K9" s="19" t="str">
        <f t="shared" si="2"/>
        <v xml:space="preserve"> </v>
      </c>
      <c r="L9" s="13" t="s">
        <v>41</v>
      </c>
      <c r="M9" s="22"/>
      <c r="N9" s="14" t="s">
        <v>9</v>
      </c>
      <c r="O9" s="22"/>
      <c r="P9" s="13" t="s">
        <v>42</v>
      </c>
      <c r="Q9" s="15" t="str">
        <f t="shared" si="3"/>
        <v xml:space="preserve"> </v>
      </c>
      <c r="R9" s="91"/>
      <c r="S9" s="6">
        <v>0.52083333333333404</v>
      </c>
      <c r="T9" s="7"/>
    </row>
    <row r="10" spans="1:20" ht="16.5" thickTop="1" thickBot="1">
      <c r="A10" s="6">
        <v>0.531250000000001</v>
      </c>
      <c r="B10" s="12"/>
      <c r="C10" s="19" t="str">
        <f t="shared" si="0"/>
        <v xml:space="preserve"> </v>
      </c>
      <c r="D10" s="110" t="s">
        <v>44</v>
      </c>
      <c r="E10" s="90"/>
      <c r="F10" s="21" t="s">
        <v>9</v>
      </c>
      <c r="G10" s="92"/>
      <c r="H10" s="13" t="s">
        <v>10</v>
      </c>
      <c r="I10" s="15" t="str">
        <f t="shared" si="1"/>
        <v xml:space="preserve"> </v>
      </c>
      <c r="J10" s="16"/>
      <c r="K10" s="19" t="str">
        <f t="shared" si="2"/>
        <v xml:space="preserve"> </v>
      </c>
      <c r="L10" s="13" t="s">
        <v>38</v>
      </c>
      <c r="M10" s="30"/>
      <c r="N10" s="93" t="s">
        <v>9</v>
      </c>
      <c r="O10" s="30"/>
      <c r="P10" s="13" t="s">
        <v>37</v>
      </c>
      <c r="Q10" s="15" t="str">
        <f t="shared" si="3"/>
        <v xml:space="preserve"> </v>
      </c>
      <c r="R10" s="91"/>
      <c r="S10" s="6">
        <v>0.531250000000001</v>
      </c>
      <c r="T10" s="7"/>
    </row>
    <row r="11" spans="1:20" ht="16.5" thickTop="1" thickBot="1">
      <c r="A11" s="6">
        <v>0.54166666666666796</v>
      </c>
      <c r="B11" s="12"/>
      <c r="C11" s="19" t="str">
        <f t="shared" si="0"/>
        <v xml:space="preserve"> </v>
      </c>
      <c r="D11" s="110" t="s">
        <v>11</v>
      </c>
      <c r="E11" s="20"/>
      <c r="F11" s="21" t="s">
        <v>9</v>
      </c>
      <c r="G11" s="20"/>
      <c r="H11" s="13" t="s">
        <v>10</v>
      </c>
      <c r="I11" s="15" t="str">
        <f t="shared" si="1"/>
        <v xml:space="preserve"> </v>
      </c>
      <c r="J11" s="16"/>
      <c r="K11" s="19" t="str">
        <f t="shared" si="2"/>
        <v xml:space="preserve"> </v>
      </c>
      <c r="L11" s="13" t="s">
        <v>40</v>
      </c>
      <c r="M11" s="22"/>
      <c r="N11" s="14" t="s">
        <v>9</v>
      </c>
      <c r="O11" s="22"/>
      <c r="P11" s="13" t="s">
        <v>42</v>
      </c>
      <c r="Q11" s="15" t="str">
        <f t="shared" si="3"/>
        <v xml:space="preserve"> </v>
      </c>
      <c r="R11" s="91"/>
      <c r="S11" s="6">
        <v>0.54166666666666796</v>
      </c>
      <c r="T11" s="7"/>
    </row>
    <row r="12" spans="1:20" ht="16.5" thickTop="1" thickBot="1">
      <c r="A12" s="6">
        <v>0.55208333333333504</v>
      </c>
      <c r="B12" s="12"/>
      <c r="C12" s="19" t="str">
        <f t="shared" si="0"/>
        <v xml:space="preserve"> </v>
      </c>
      <c r="D12" s="110" t="s">
        <v>44</v>
      </c>
      <c r="E12" s="20"/>
      <c r="F12" s="21" t="s">
        <v>9</v>
      </c>
      <c r="G12" s="20"/>
      <c r="H12" s="110" t="s">
        <v>43</v>
      </c>
      <c r="I12" s="15" t="str">
        <f t="shared" si="1"/>
        <v xml:space="preserve"> </v>
      </c>
      <c r="J12" s="16"/>
      <c r="K12" s="19" t="str">
        <f t="shared" si="2"/>
        <v xml:space="preserve"> </v>
      </c>
      <c r="L12" s="13" t="s">
        <v>39</v>
      </c>
      <c r="M12" s="30"/>
      <c r="N12" s="93" t="s">
        <v>9</v>
      </c>
      <c r="O12" s="30"/>
      <c r="P12" s="23" t="s">
        <v>37</v>
      </c>
      <c r="Q12" s="15" t="str">
        <f t="shared" si="3"/>
        <v xml:space="preserve"> </v>
      </c>
      <c r="R12" s="91"/>
      <c r="S12" s="6">
        <v>0.55208333333333504</v>
      </c>
      <c r="T12" s="7"/>
    </row>
    <row r="13" spans="1:20" ht="16.5" thickTop="1" thickBot="1">
      <c r="A13" s="6">
        <v>0.562500000000002</v>
      </c>
      <c r="B13" s="12"/>
      <c r="C13" s="19" t="str">
        <f t="shared" si="0"/>
        <v xml:space="preserve"> </v>
      </c>
      <c r="D13" s="13" t="s">
        <v>44</v>
      </c>
      <c r="E13" s="90"/>
      <c r="F13" s="21" t="s">
        <v>9</v>
      </c>
      <c r="G13" s="92"/>
      <c r="H13" s="110" t="s">
        <v>11</v>
      </c>
      <c r="I13" s="15" t="str">
        <f t="shared" si="1"/>
        <v xml:space="preserve"> </v>
      </c>
      <c r="J13" s="16"/>
      <c r="K13" s="19" t="str">
        <f t="shared" si="2"/>
        <v xml:space="preserve"> </v>
      </c>
      <c r="L13" s="13" t="s">
        <v>40</v>
      </c>
      <c r="M13" s="22"/>
      <c r="N13" s="14" t="s">
        <v>9</v>
      </c>
      <c r="O13" s="22"/>
      <c r="P13" s="23" t="s">
        <v>41</v>
      </c>
      <c r="Q13" s="15" t="str">
        <f t="shared" si="3"/>
        <v xml:space="preserve"> </v>
      </c>
      <c r="R13" s="91"/>
      <c r="S13" s="6">
        <v>0.562500000000002</v>
      </c>
      <c r="T13" s="7"/>
    </row>
    <row r="14" spans="1:20" ht="16.5" thickTop="1" thickBot="1">
      <c r="A14" s="6">
        <v>0.57291666666666896</v>
      </c>
      <c r="B14" s="12"/>
      <c r="C14" s="19" t="str">
        <f t="shared" si="0"/>
        <v xml:space="preserve"> </v>
      </c>
      <c r="D14" s="13" t="s">
        <v>10</v>
      </c>
      <c r="E14" s="20"/>
      <c r="F14" s="21" t="s">
        <v>9</v>
      </c>
      <c r="G14" s="20"/>
      <c r="H14" s="110" t="s">
        <v>43</v>
      </c>
      <c r="I14" s="15" t="str">
        <f t="shared" si="1"/>
        <v xml:space="preserve"> </v>
      </c>
      <c r="J14" s="16"/>
      <c r="K14" s="19" t="str">
        <f t="shared" si="2"/>
        <v xml:space="preserve"> </v>
      </c>
      <c r="L14" s="13" t="s">
        <v>39</v>
      </c>
      <c r="M14" s="30"/>
      <c r="N14" s="93" t="s">
        <v>9</v>
      </c>
      <c r="O14" s="30"/>
      <c r="P14" s="13" t="s">
        <v>38</v>
      </c>
      <c r="Q14" s="15" t="str">
        <f t="shared" si="3"/>
        <v xml:space="preserve"> </v>
      </c>
      <c r="R14" s="91"/>
      <c r="S14" s="6">
        <v>0.57291666666666896</v>
      </c>
      <c r="T14" s="7"/>
    </row>
    <row r="15" spans="1:20" ht="16.5" thickTop="1" thickBot="1">
      <c r="A15" s="6">
        <v>0.58333333333333603</v>
      </c>
      <c r="B15" s="12"/>
      <c r="C15" s="19" t="str">
        <f t="shared" si="0"/>
        <v xml:space="preserve"> </v>
      </c>
      <c r="D15" s="13" t="s">
        <v>43</v>
      </c>
      <c r="E15" s="20"/>
      <c r="F15" s="21" t="s">
        <v>9</v>
      </c>
      <c r="G15" s="20"/>
      <c r="H15" s="110" t="s">
        <v>11</v>
      </c>
      <c r="I15" s="15" t="str">
        <f t="shared" si="1"/>
        <v xml:space="preserve"> </v>
      </c>
      <c r="J15" s="16"/>
      <c r="K15" s="19" t="str">
        <f t="shared" si="2"/>
        <v xml:space="preserve"> </v>
      </c>
      <c r="L15" s="13" t="s">
        <v>42</v>
      </c>
      <c r="M15" s="22"/>
      <c r="N15" s="14" t="s">
        <v>9</v>
      </c>
      <c r="O15" s="22"/>
      <c r="P15" s="13" t="s">
        <v>41</v>
      </c>
      <c r="Q15" s="15" t="str">
        <f t="shared" si="3"/>
        <v xml:space="preserve"> </v>
      </c>
      <c r="R15" s="91"/>
      <c r="S15" s="6">
        <v>0.58333333333333603</v>
      </c>
      <c r="T15" s="7"/>
    </row>
    <row r="16" spans="1:20" ht="16.5" thickTop="1" thickBot="1">
      <c r="A16" s="6">
        <v>0.593750000000003</v>
      </c>
      <c r="B16" s="12"/>
      <c r="C16" s="19" t="str">
        <f t="shared" si="0"/>
        <v xml:space="preserve"> </v>
      </c>
      <c r="D16" s="13" t="s">
        <v>10</v>
      </c>
      <c r="E16" s="90"/>
      <c r="F16" s="21" t="s">
        <v>9</v>
      </c>
      <c r="G16" s="92"/>
      <c r="H16" s="110" t="s">
        <v>44</v>
      </c>
      <c r="I16" s="15" t="str">
        <f t="shared" si="1"/>
        <v xml:space="preserve"> </v>
      </c>
      <c r="J16" s="16"/>
      <c r="K16" s="19" t="str">
        <f t="shared" si="2"/>
        <v xml:space="preserve"> </v>
      </c>
      <c r="L16" s="13" t="s">
        <v>37</v>
      </c>
      <c r="M16" s="94"/>
      <c r="N16" s="93" t="s">
        <v>9</v>
      </c>
      <c r="O16" s="95"/>
      <c r="P16" s="13" t="s">
        <v>38</v>
      </c>
      <c r="Q16" s="15" t="str">
        <f t="shared" si="3"/>
        <v xml:space="preserve"> </v>
      </c>
      <c r="R16" s="91"/>
      <c r="S16" s="6">
        <v>0.593750000000003</v>
      </c>
      <c r="T16" s="7"/>
    </row>
    <row r="17" spans="1:20" ht="16.5" thickTop="1" thickBot="1">
      <c r="A17" s="6">
        <v>0.60416666666666663</v>
      </c>
      <c r="B17" s="12"/>
      <c r="C17" s="19" t="str">
        <f t="shared" si="0"/>
        <v xml:space="preserve"> </v>
      </c>
      <c r="D17" s="13" t="s">
        <v>10</v>
      </c>
      <c r="E17" s="90"/>
      <c r="F17" s="21" t="s">
        <v>9</v>
      </c>
      <c r="G17" s="92"/>
      <c r="H17" s="110" t="s">
        <v>11</v>
      </c>
      <c r="I17" s="15" t="str">
        <f>IF(AND(NOT(ISBLANK(E17)),NOT(ISBLANK(G17))),IF(E17&gt;G17,0,IF(E17&lt;G17,2,IF(E17=G17,1," ")))," ")</f>
        <v xml:space="preserve"> </v>
      </c>
      <c r="J17" s="16"/>
      <c r="K17" s="19" t="str">
        <f t="shared" si="2"/>
        <v xml:space="preserve"> </v>
      </c>
      <c r="L17" s="13" t="s">
        <v>42</v>
      </c>
      <c r="M17" s="96"/>
      <c r="N17" s="14" t="s">
        <v>9</v>
      </c>
      <c r="O17" s="96"/>
      <c r="P17" s="13" t="s">
        <v>40</v>
      </c>
      <c r="Q17" s="15" t="str">
        <f t="shared" si="3"/>
        <v xml:space="preserve"> </v>
      </c>
      <c r="R17" s="91"/>
      <c r="S17" s="6">
        <v>0.60416666666666663</v>
      </c>
      <c r="T17" s="7"/>
    </row>
    <row r="18" spans="1:20" ht="16.5" thickTop="1" thickBot="1">
      <c r="A18" s="6">
        <v>0.61458333333333337</v>
      </c>
      <c r="B18" s="12"/>
      <c r="C18" s="19" t="str">
        <f t="shared" si="0"/>
        <v xml:space="preserve"> </v>
      </c>
      <c r="D18" s="13" t="s">
        <v>43</v>
      </c>
      <c r="E18" s="90"/>
      <c r="F18" s="21" t="s">
        <v>9</v>
      </c>
      <c r="G18" s="92"/>
      <c r="H18" s="110" t="s">
        <v>44</v>
      </c>
      <c r="I18" s="15" t="str">
        <f>IF(AND(NOT(ISBLANK(E18)),NOT(ISBLANK(G18))),IF(E18&gt;G18,0,IF(E18&lt;G18,2,IF(E18=G18,1," ")))," ")</f>
        <v xml:space="preserve"> </v>
      </c>
      <c r="J18" s="16"/>
      <c r="K18" s="19" t="str">
        <f t="shared" si="2"/>
        <v xml:space="preserve"> </v>
      </c>
      <c r="L18" s="13" t="s">
        <v>37</v>
      </c>
      <c r="M18" s="94"/>
      <c r="N18" s="93" t="s">
        <v>9</v>
      </c>
      <c r="O18" s="95"/>
      <c r="P18" s="13" t="s">
        <v>39</v>
      </c>
      <c r="Q18" s="15" t="str">
        <f t="shared" si="3"/>
        <v xml:space="preserve"> </v>
      </c>
      <c r="R18" s="91"/>
      <c r="S18" s="6">
        <v>0.61458333333333337</v>
      </c>
      <c r="T18" s="24"/>
    </row>
    <row r="19" spans="1:20" ht="16.5" thickTop="1" thickBot="1">
      <c r="A19" s="6">
        <v>0.625</v>
      </c>
      <c r="B19" s="113" t="s">
        <v>18</v>
      </c>
      <c r="C19" s="113"/>
      <c r="D19" s="12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6">
        <v>0.625</v>
      </c>
      <c r="T19" s="7"/>
    </row>
    <row r="20" spans="1:20" ht="16" thickBot="1">
      <c r="A20" s="6">
        <f>A19+TIME(0,15,0)</f>
        <v>0.63541666666666663</v>
      </c>
      <c r="B20" s="113" t="s">
        <v>116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6">
        <f>S19+TIME(0,15,0)</f>
        <v>0.63541666666666663</v>
      </c>
      <c r="T20" s="7"/>
    </row>
    <row r="21" spans="1:20" ht="16.5" thickTop="1" thickBot="1">
      <c r="A21" s="6">
        <f t="shared" ref="A21:A29" si="4">A20+TIME(0,15,0)</f>
        <v>0.64583333333333326</v>
      </c>
      <c r="B21" s="12"/>
      <c r="C21" s="19" t="str">
        <f t="shared" ref="C21:C28" si="5">IF(AND(NOT(ISBLANK(E21)),NOT(ISBLANK(G21))),IF(E21&gt;G21,2,IF(E21&lt;G21,0,IF(E21=G21,1," ")))," ")</f>
        <v xml:space="preserve"> </v>
      </c>
      <c r="D21" s="97" t="s">
        <v>45</v>
      </c>
      <c r="E21" s="98"/>
      <c r="F21" s="99" t="s">
        <v>9</v>
      </c>
      <c r="G21" s="98"/>
      <c r="H21" s="97" t="s">
        <v>46</v>
      </c>
      <c r="I21" s="103" t="str">
        <f t="shared" ref="I21:I28" si="6">IF(AND(NOT(ISBLANK(E21)),NOT(ISBLANK(G21))),IF(E21&gt;G21,0,IF(E21&lt;G21,2,IF(E21=G21,1," ")))," ")</f>
        <v xml:space="preserve"> </v>
      </c>
      <c r="J21" s="103"/>
      <c r="K21" s="104" t="str">
        <f t="shared" ref="K21:K28" si="7">IF(AND(NOT(ISBLANK(M21)),NOT(ISBLANK(O21))),IF(M21&gt;O21,2,IF(M21&lt;O21,0,IF(M21=O21,1," ")))," ")</f>
        <v xml:space="preserve"> </v>
      </c>
      <c r="L21" s="13" t="s">
        <v>13</v>
      </c>
      <c r="M21" s="98"/>
      <c r="N21" s="99" t="s">
        <v>9</v>
      </c>
      <c r="O21" s="98"/>
      <c r="P21" s="13" t="s">
        <v>14</v>
      </c>
      <c r="Q21" s="15" t="str">
        <f t="shared" ref="Q21:Q27" si="8">IF(AND(NOT(ISBLANK(M21)),NOT(ISBLANK(O21))),IF(M21&gt;O21,0,IF(M21&lt;O21,2,IF(M21=O21,1," ")))," ")</f>
        <v xml:space="preserve"> </v>
      </c>
      <c r="R21" s="17"/>
      <c r="S21" s="6">
        <f t="shared" ref="S21:S29" si="9">S20+TIME(0,15,0)</f>
        <v>0.64583333333333326</v>
      </c>
      <c r="T21" s="18"/>
    </row>
    <row r="22" spans="1:20" ht="16.5" thickTop="1" thickBot="1">
      <c r="A22" s="6">
        <f t="shared" si="4"/>
        <v>0.65624999999999989</v>
      </c>
      <c r="B22" s="12"/>
      <c r="C22" s="19" t="str">
        <f t="shared" si="5"/>
        <v xml:space="preserve"> </v>
      </c>
      <c r="D22" s="100" t="s">
        <v>45</v>
      </c>
      <c r="E22" s="98"/>
      <c r="F22" s="99" t="s">
        <v>9</v>
      </c>
      <c r="G22" s="98"/>
      <c r="H22" s="100" t="s">
        <v>47</v>
      </c>
      <c r="I22" s="103" t="str">
        <f t="shared" si="6"/>
        <v xml:space="preserve"> </v>
      </c>
      <c r="J22" s="103"/>
      <c r="K22" s="104" t="str">
        <f t="shared" si="7"/>
        <v xml:space="preserve"> </v>
      </c>
      <c r="L22" s="100" t="s">
        <v>48</v>
      </c>
      <c r="M22" s="98"/>
      <c r="N22" s="99" t="s">
        <v>9</v>
      </c>
      <c r="O22" s="98"/>
      <c r="P22" s="13" t="s">
        <v>14</v>
      </c>
      <c r="Q22" s="15" t="str">
        <f t="shared" si="8"/>
        <v xml:space="preserve"> </v>
      </c>
      <c r="R22" s="17"/>
      <c r="S22" s="6">
        <f t="shared" si="9"/>
        <v>0.65624999999999989</v>
      </c>
      <c r="T22" s="7"/>
    </row>
    <row r="23" spans="1:20" ht="16.5" thickTop="1" thickBot="1">
      <c r="A23" s="6">
        <f t="shared" si="4"/>
        <v>0.66666666666666652</v>
      </c>
      <c r="B23" s="12"/>
      <c r="C23" s="19" t="str">
        <f t="shared" si="5"/>
        <v xml:space="preserve"> </v>
      </c>
      <c r="D23" s="13" t="s">
        <v>13</v>
      </c>
      <c r="E23" s="98"/>
      <c r="F23" s="99" t="s">
        <v>9</v>
      </c>
      <c r="G23" s="98"/>
      <c r="H23" s="100" t="s">
        <v>46</v>
      </c>
      <c r="I23" s="103" t="str">
        <f t="shared" si="6"/>
        <v xml:space="preserve"> </v>
      </c>
      <c r="J23" s="103"/>
      <c r="K23" s="104" t="str">
        <f t="shared" si="7"/>
        <v xml:space="preserve"> </v>
      </c>
      <c r="L23" s="101" t="s">
        <v>47</v>
      </c>
      <c r="M23" s="98"/>
      <c r="N23" s="99" t="s">
        <v>9</v>
      </c>
      <c r="O23" s="98"/>
      <c r="P23" s="100" t="s">
        <v>48</v>
      </c>
      <c r="Q23" s="15" t="str">
        <f t="shared" si="8"/>
        <v xml:space="preserve"> </v>
      </c>
      <c r="R23" s="17"/>
      <c r="S23" s="6">
        <f t="shared" si="9"/>
        <v>0.66666666666666652</v>
      </c>
      <c r="T23" s="7"/>
    </row>
    <row r="24" spans="1:20" ht="16.5" thickTop="1" thickBot="1">
      <c r="A24" s="6">
        <f t="shared" si="4"/>
        <v>0.67708333333333315</v>
      </c>
      <c r="B24" s="12"/>
      <c r="C24" s="19" t="str">
        <f t="shared" si="5"/>
        <v xml:space="preserve"> </v>
      </c>
      <c r="D24" s="100" t="s">
        <v>46</v>
      </c>
      <c r="E24" s="98"/>
      <c r="F24" s="99" t="s">
        <v>9</v>
      </c>
      <c r="G24" s="98"/>
      <c r="H24" s="100" t="s">
        <v>48</v>
      </c>
      <c r="I24" s="103" t="str">
        <f t="shared" si="6"/>
        <v xml:space="preserve"> </v>
      </c>
      <c r="J24" s="103"/>
      <c r="K24" s="104" t="str">
        <f t="shared" si="7"/>
        <v xml:space="preserve"> </v>
      </c>
      <c r="L24" s="13" t="s">
        <v>13</v>
      </c>
      <c r="M24" s="98"/>
      <c r="N24" s="99" t="s">
        <v>9</v>
      </c>
      <c r="O24" s="98"/>
      <c r="P24" s="101" t="s">
        <v>45</v>
      </c>
      <c r="Q24" s="15" t="str">
        <f t="shared" si="8"/>
        <v xml:space="preserve"> </v>
      </c>
      <c r="R24" s="17"/>
      <c r="S24" s="6">
        <f t="shared" si="9"/>
        <v>0.67708333333333315</v>
      </c>
      <c r="T24" s="7"/>
    </row>
    <row r="25" spans="1:20" ht="16.5" thickTop="1" thickBot="1">
      <c r="A25" s="6">
        <f t="shared" si="4"/>
        <v>0.68749999999999978</v>
      </c>
      <c r="B25" s="12"/>
      <c r="C25" s="19" t="str">
        <f t="shared" si="5"/>
        <v xml:space="preserve"> </v>
      </c>
      <c r="I25" s="103" t="str">
        <f t="shared" si="6"/>
        <v xml:space="preserve"> </v>
      </c>
      <c r="J25" s="103"/>
      <c r="K25" s="104" t="str">
        <f t="shared" si="7"/>
        <v xml:space="preserve"> </v>
      </c>
      <c r="L25" s="13" t="s">
        <v>14</v>
      </c>
      <c r="M25" s="98"/>
      <c r="N25" s="99" t="s">
        <v>9</v>
      </c>
      <c r="O25" s="98"/>
      <c r="P25" s="100" t="s">
        <v>47</v>
      </c>
      <c r="Q25" s="15" t="str">
        <f t="shared" si="8"/>
        <v xml:space="preserve"> </v>
      </c>
      <c r="R25" s="17"/>
      <c r="S25" s="6">
        <f t="shared" si="9"/>
        <v>0.68749999999999978</v>
      </c>
      <c r="T25" s="7"/>
    </row>
    <row r="26" spans="1:20" ht="16.5" thickTop="1" thickBot="1">
      <c r="A26" s="6">
        <f t="shared" si="4"/>
        <v>0.69791666666666641</v>
      </c>
      <c r="B26" s="12"/>
      <c r="C26" s="19" t="str">
        <f t="shared" si="5"/>
        <v xml:space="preserve"> </v>
      </c>
      <c r="D26" s="100" t="s">
        <v>45</v>
      </c>
      <c r="E26" s="105"/>
      <c r="F26" s="106" t="s">
        <v>9</v>
      </c>
      <c r="G26" s="107"/>
      <c r="H26" s="100" t="s">
        <v>48</v>
      </c>
      <c r="I26" s="103" t="str">
        <f t="shared" si="6"/>
        <v xml:space="preserve"> </v>
      </c>
      <c r="J26" s="103"/>
      <c r="K26" s="104" t="str">
        <f t="shared" si="7"/>
        <v xml:space="preserve"> </v>
      </c>
      <c r="L26" s="102" t="s">
        <v>46</v>
      </c>
      <c r="M26" s="98"/>
      <c r="N26" s="99" t="s">
        <v>9</v>
      </c>
      <c r="O26" s="98"/>
      <c r="P26" s="102" t="s">
        <v>47</v>
      </c>
      <c r="Q26" s="15" t="str">
        <f t="shared" si="8"/>
        <v xml:space="preserve"> </v>
      </c>
      <c r="R26" s="17"/>
      <c r="S26" s="6">
        <f t="shared" si="9"/>
        <v>0.69791666666666641</v>
      </c>
      <c r="T26" s="7"/>
    </row>
    <row r="27" spans="1:20" ht="16.5" thickTop="1" thickBot="1">
      <c r="A27" s="6">
        <f t="shared" si="4"/>
        <v>0.70833333333333304</v>
      </c>
      <c r="B27" s="12"/>
      <c r="C27" s="19" t="str">
        <f t="shared" si="5"/>
        <v xml:space="preserve"> </v>
      </c>
      <c r="D27" s="100" t="s">
        <v>45</v>
      </c>
      <c r="E27" s="98"/>
      <c r="F27" s="99" t="s">
        <v>9</v>
      </c>
      <c r="G27" s="98"/>
      <c r="H27" s="13" t="s">
        <v>14</v>
      </c>
      <c r="I27" s="103" t="str">
        <f t="shared" si="6"/>
        <v xml:space="preserve"> </v>
      </c>
      <c r="J27" s="103"/>
      <c r="K27" s="104" t="str">
        <f t="shared" si="7"/>
        <v xml:space="preserve"> </v>
      </c>
      <c r="L27" s="13" t="s">
        <v>13</v>
      </c>
      <c r="M27" s="98"/>
      <c r="N27" s="99" t="s">
        <v>9</v>
      </c>
      <c r="O27" s="98"/>
      <c r="P27" s="100" t="s">
        <v>48</v>
      </c>
      <c r="Q27" s="15" t="str">
        <f t="shared" si="8"/>
        <v xml:space="preserve"> </v>
      </c>
      <c r="R27" s="17"/>
      <c r="S27" s="6">
        <f t="shared" si="9"/>
        <v>0.70833333333333304</v>
      </c>
      <c r="T27" s="7"/>
    </row>
    <row r="28" spans="1:20" ht="16.5" thickTop="1" thickBot="1">
      <c r="A28" s="6">
        <f t="shared" si="4"/>
        <v>0.71874999999999967</v>
      </c>
      <c r="B28" s="12"/>
      <c r="C28" s="19" t="str">
        <f t="shared" si="5"/>
        <v xml:space="preserve"> </v>
      </c>
      <c r="D28" s="100" t="s">
        <v>46</v>
      </c>
      <c r="E28" s="98"/>
      <c r="F28" s="99" t="s">
        <v>9</v>
      </c>
      <c r="G28" s="98"/>
      <c r="H28" s="13" t="s">
        <v>14</v>
      </c>
      <c r="I28" s="103" t="str">
        <f t="shared" si="6"/>
        <v xml:space="preserve"> </v>
      </c>
      <c r="J28" s="103"/>
      <c r="K28" s="104" t="str">
        <f t="shared" si="7"/>
        <v xml:space="preserve"> </v>
      </c>
      <c r="L28" s="13" t="s">
        <v>13</v>
      </c>
      <c r="M28" s="98"/>
      <c r="N28" s="99" t="s">
        <v>9</v>
      </c>
      <c r="O28" s="98"/>
      <c r="P28" s="100" t="s">
        <v>47</v>
      </c>
      <c r="Q28" s="15" t="str">
        <f>IF(AND(NOT(ISBLANK(E28)),NOT(ISBLANK(G28))),IF(E28&gt;G28,0,IF(E28&lt;G28,2,IF(E28=G28,1," ")))," ")</f>
        <v xml:space="preserve"> </v>
      </c>
      <c r="R28" s="17"/>
      <c r="S28" s="6">
        <f t="shared" si="9"/>
        <v>0.71874999999999967</v>
      </c>
      <c r="T28" s="24"/>
    </row>
    <row r="29" spans="1:20" ht="16.5" thickTop="1" thickBot="1">
      <c r="A29" s="6">
        <f t="shared" si="4"/>
        <v>0.7291666666666663</v>
      </c>
      <c r="B29" s="124" t="s">
        <v>12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6">
        <f t="shared" si="9"/>
        <v>0.7291666666666663</v>
      </c>
      <c r="T29" s="7"/>
    </row>
    <row r="30" spans="1:20" ht="16" thickBot="1">
      <c r="A30" s="6">
        <v>0.73611111111111116</v>
      </c>
      <c r="B30" s="124" t="s">
        <v>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6">
        <v>0.73611111111111116</v>
      </c>
      <c r="T30" s="7"/>
    </row>
    <row r="31" spans="1:20" ht="16" thickBot="1">
      <c r="A31" s="6">
        <v>0.74305555555555547</v>
      </c>
      <c r="B31" s="113" t="s">
        <v>16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6">
        <v>0.74305555555555547</v>
      </c>
      <c r="T31" s="7"/>
    </row>
    <row r="32" spans="1:20" ht="16.5" thickTop="1" thickBot="1">
      <c r="A32" s="6">
        <v>0.75</v>
      </c>
      <c r="B32" s="12"/>
      <c r="C32" s="19" t="str">
        <f t="shared" ref="C32:C39" si="10">IF(AND(NOT(ISBLANK(E32)),NOT(ISBLANK(G32))),IF(E32&gt;G32,2,IF(E32&lt;G32,0,IF(E32=G32,1," ")))," ")</f>
        <v xml:space="preserve"> </v>
      </c>
      <c r="D32" s="13" t="s">
        <v>33</v>
      </c>
      <c r="E32" s="36"/>
      <c r="F32" s="36" t="s">
        <v>9</v>
      </c>
      <c r="G32" s="36"/>
      <c r="H32" s="13" t="s">
        <v>34</v>
      </c>
      <c r="I32" s="15" t="str">
        <f t="shared" ref="I32:I39" si="11">IF(AND(NOT(ISBLANK(E32)),NOT(ISBLANK(G32))),IF(E32&gt;G32,0,IF(E32&lt;G32,2,IF(E32=G32,1," ")))," ")</f>
        <v xml:space="preserve"> </v>
      </c>
      <c r="J32" s="16"/>
      <c r="K32" s="19" t="str">
        <f t="shared" ref="K32:K39" si="12">IF(AND(NOT(ISBLANK(M32)),NOT(ISBLANK(O32))),IF(M32&gt;O32,2,IF(M32&lt;O32,0,IF(M32=O32,1," ")))," ")</f>
        <v xml:space="preserve"> </v>
      </c>
      <c r="L32" s="13" t="s">
        <v>17</v>
      </c>
      <c r="M32" s="36"/>
      <c r="N32" s="36" t="s">
        <v>9</v>
      </c>
      <c r="O32" s="36"/>
      <c r="P32" s="13" t="s">
        <v>61</v>
      </c>
      <c r="Q32" s="15" t="str">
        <f t="shared" ref="Q32:Q39" si="13">IF(AND(NOT(ISBLANK(M32)),NOT(ISBLANK(O32))),IF(M32&gt;O32,0,IF(M32&lt;O32,2,IF(M32=O32,1," ")))," ")</f>
        <v xml:space="preserve"> </v>
      </c>
      <c r="R32" s="17"/>
      <c r="S32" s="6">
        <v>0.75</v>
      </c>
      <c r="T32" s="18"/>
    </row>
    <row r="33" spans="1:20" ht="16.5" thickTop="1" thickBot="1">
      <c r="A33" s="6">
        <v>0.76041666666666663</v>
      </c>
      <c r="B33" s="12"/>
      <c r="C33" s="19" t="str">
        <f t="shared" si="10"/>
        <v xml:space="preserve"> </v>
      </c>
      <c r="D33" s="13" t="s">
        <v>29</v>
      </c>
      <c r="E33" s="36"/>
      <c r="F33" s="36" t="s">
        <v>9</v>
      </c>
      <c r="G33" s="36"/>
      <c r="H33" s="13" t="s">
        <v>30</v>
      </c>
      <c r="I33" s="15" t="str">
        <f t="shared" si="11"/>
        <v xml:space="preserve"> </v>
      </c>
      <c r="J33" s="16"/>
      <c r="K33" s="19" t="str">
        <f t="shared" si="12"/>
        <v xml:space="preserve"> </v>
      </c>
      <c r="L33" s="13" t="s">
        <v>31</v>
      </c>
      <c r="M33" s="36"/>
      <c r="N33" s="36" t="s">
        <v>9</v>
      </c>
      <c r="O33" s="36"/>
      <c r="P33" s="13" t="s">
        <v>32</v>
      </c>
      <c r="Q33" s="15" t="str">
        <f t="shared" si="13"/>
        <v xml:space="preserve"> </v>
      </c>
      <c r="R33" s="17"/>
      <c r="S33" s="6">
        <v>0.76041666666666663</v>
      </c>
      <c r="T33" s="7"/>
    </row>
    <row r="34" spans="1:20" ht="16.5" thickTop="1" thickBot="1">
      <c r="A34" s="6">
        <v>0.77083333333333304</v>
      </c>
      <c r="B34" s="12"/>
      <c r="C34" s="19" t="str">
        <f t="shared" si="10"/>
        <v xml:space="preserve"> </v>
      </c>
      <c r="D34" s="13" t="s">
        <v>52</v>
      </c>
      <c r="E34" s="25"/>
      <c r="F34" s="25" t="s">
        <v>9</v>
      </c>
      <c r="G34" s="25"/>
      <c r="H34" s="13" t="s">
        <v>53</v>
      </c>
      <c r="I34" s="15" t="str">
        <f t="shared" si="11"/>
        <v xml:space="preserve"> </v>
      </c>
      <c r="J34" s="16"/>
      <c r="K34" s="19" t="str">
        <f t="shared" si="12"/>
        <v xml:space="preserve"> </v>
      </c>
      <c r="L34" s="13" t="s">
        <v>54</v>
      </c>
      <c r="M34" s="25"/>
      <c r="N34" s="25" t="s">
        <v>9</v>
      </c>
      <c r="O34" s="25"/>
      <c r="P34" s="13" t="s">
        <v>55</v>
      </c>
      <c r="Q34" s="15" t="str">
        <f t="shared" si="13"/>
        <v xml:space="preserve"> </v>
      </c>
      <c r="R34" s="17"/>
      <c r="S34" s="6">
        <v>0.77083333333333304</v>
      </c>
      <c r="T34" s="7"/>
    </row>
    <row r="35" spans="1:20" ht="16.5" thickTop="1" thickBot="1">
      <c r="A35" s="6">
        <v>0.78125</v>
      </c>
      <c r="B35" s="12"/>
      <c r="C35" s="19" t="str">
        <f t="shared" si="10"/>
        <v xml:space="preserve"> </v>
      </c>
      <c r="D35" s="13" t="s">
        <v>56</v>
      </c>
      <c r="E35" s="25"/>
      <c r="F35" s="25" t="s">
        <v>9</v>
      </c>
      <c r="G35" s="25"/>
      <c r="H35" s="13" t="s">
        <v>57</v>
      </c>
      <c r="I35" s="15" t="str">
        <f t="shared" si="11"/>
        <v xml:space="preserve"> </v>
      </c>
      <c r="J35" s="16"/>
      <c r="K35" s="19" t="str">
        <f t="shared" si="12"/>
        <v xml:space="preserve"> </v>
      </c>
      <c r="L35" s="13" t="s">
        <v>58</v>
      </c>
      <c r="M35" s="25"/>
      <c r="N35" s="25" t="s">
        <v>9</v>
      </c>
      <c r="O35" s="25"/>
      <c r="P35" s="13" t="s">
        <v>59</v>
      </c>
      <c r="Q35" s="15" t="str">
        <f t="shared" si="13"/>
        <v xml:space="preserve"> </v>
      </c>
      <c r="R35" s="17"/>
      <c r="S35" s="6">
        <v>0.78125</v>
      </c>
      <c r="T35" s="7"/>
    </row>
    <row r="36" spans="1:20" ht="16.5" thickTop="1" thickBot="1">
      <c r="A36" s="6">
        <v>0.79166666666666696</v>
      </c>
      <c r="B36" s="12"/>
      <c r="C36" s="19" t="str">
        <f t="shared" si="10"/>
        <v xml:space="preserve"> </v>
      </c>
      <c r="D36" s="13" t="s">
        <v>52</v>
      </c>
      <c r="E36" s="25"/>
      <c r="F36" s="25" t="s">
        <v>9</v>
      </c>
      <c r="G36" s="25"/>
      <c r="H36" s="13" t="s">
        <v>54</v>
      </c>
      <c r="I36" s="15" t="str">
        <f t="shared" si="11"/>
        <v xml:space="preserve"> </v>
      </c>
      <c r="J36" s="16"/>
      <c r="K36" s="19" t="str">
        <f t="shared" si="12"/>
        <v xml:space="preserve"> </v>
      </c>
      <c r="L36" s="13" t="s">
        <v>53</v>
      </c>
      <c r="M36" s="25"/>
      <c r="N36" s="25" t="s">
        <v>9</v>
      </c>
      <c r="O36" s="25"/>
      <c r="P36" s="13" t="s">
        <v>55</v>
      </c>
      <c r="Q36" s="15" t="str">
        <f t="shared" si="13"/>
        <v xml:space="preserve"> </v>
      </c>
      <c r="R36" s="17"/>
      <c r="S36" s="6">
        <v>0.79166666666666696</v>
      </c>
      <c r="T36" s="7"/>
    </row>
    <row r="37" spans="1:20" ht="16.5" thickTop="1" thickBot="1">
      <c r="A37" s="6">
        <v>0.80208333333333304</v>
      </c>
      <c r="B37" s="12"/>
      <c r="C37" s="19" t="str">
        <f t="shared" si="10"/>
        <v xml:space="preserve"> </v>
      </c>
      <c r="D37" s="13" t="s">
        <v>56</v>
      </c>
      <c r="E37" s="25"/>
      <c r="F37" s="25" t="s">
        <v>9</v>
      </c>
      <c r="G37" s="25"/>
      <c r="H37" s="13" t="s">
        <v>58</v>
      </c>
      <c r="I37" s="15" t="str">
        <f t="shared" si="11"/>
        <v xml:space="preserve"> </v>
      </c>
      <c r="J37" s="16"/>
      <c r="K37" s="19" t="str">
        <f t="shared" si="12"/>
        <v xml:space="preserve"> </v>
      </c>
      <c r="L37" s="13" t="s">
        <v>57</v>
      </c>
      <c r="M37" s="25"/>
      <c r="N37" s="25" t="s">
        <v>9</v>
      </c>
      <c r="O37" s="25"/>
      <c r="P37" s="13" t="s">
        <v>59</v>
      </c>
      <c r="Q37" s="15" t="str">
        <f t="shared" si="13"/>
        <v xml:space="preserve"> </v>
      </c>
      <c r="R37" s="17"/>
      <c r="S37" s="6">
        <v>0.80208333333333304</v>
      </c>
      <c r="T37" s="7"/>
    </row>
    <row r="38" spans="1:20" ht="16.5" thickTop="1" thickBot="1">
      <c r="A38" s="6">
        <v>0.8125</v>
      </c>
      <c r="B38" s="12"/>
      <c r="C38" s="19" t="str">
        <f t="shared" si="10"/>
        <v xml:space="preserve"> </v>
      </c>
      <c r="D38" s="13" t="s">
        <v>55</v>
      </c>
      <c r="E38" s="25"/>
      <c r="F38" s="25" t="s">
        <v>9</v>
      </c>
      <c r="G38" s="25"/>
      <c r="H38" s="13" t="s">
        <v>52</v>
      </c>
      <c r="I38" s="15" t="str">
        <f t="shared" si="11"/>
        <v xml:space="preserve"> </v>
      </c>
      <c r="J38" s="16"/>
      <c r="K38" s="19" t="str">
        <f t="shared" si="12"/>
        <v xml:space="preserve"> </v>
      </c>
      <c r="L38" s="13" t="s">
        <v>54</v>
      </c>
      <c r="M38" s="25"/>
      <c r="N38" s="25" t="s">
        <v>9</v>
      </c>
      <c r="O38" s="25"/>
      <c r="P38" s="13" t="s">
        <v>53</v>
      </c>
      <c r="Q38" s="15" t="str">
        <f t="shared" si="13"/>
        <v xml:space="preserve"> </v>
      </c>
      <c r="R38" s="17"/>
      <c r="S38" s="6">
        <v>0.8125</v>
      </c>
      <c r="T38" s="7"/>
    </row>
    <row r="39" spans="1:20" ht="16.5" thickTop="1" thickBot="1">
      <c r="A39" s="6">
        <v>0.82291666666666596</v>
      </c>
      <c r="B39" s="12"/>
      <c r="C39" s="19" t="str">
        <f t="shared" si="10"/>
        <v xml:space="preserve"> </v>
      </c>
      <c r="D39" s="13" t="s">
        <v>59</v>
      </c>
      <c r="E39" s="25"/>
      <c r="F39" s="25" t="s">
        <v>9</v>
      </c>
      <c r="G39" s="25"/>
      <c r="H39" s="13" t="s">
        <v>56</v>
      </c>
      <c r="I39" s="15" t="str">
        <f t="shared" si="11"/>
        <v xml:space="preserve"> </v>
      </c>
      <c r="J39" s="16"/>
      <c r="K39" s="19" t="str">
        <f t="shared" si="12"/>
        <v xml:space="preserve"> </v>
      </c>
      <c r="L39" s="13" t="s">
        <v>58</v>
      </c>
      <c r="M39" s="25"/>
      <c r="N39" s="25" t="s">
        <v>9</v>
      </c>
      <c r="O39" s="25"/>
      <c r="P39" s="13" t="s">
        <v>57</v>
      </c>
      <c r="Q39" s="15" t="str">
        <f t="shared" si="13"/>
        <v xml:space="preserve"> </v>
      </c>
      <c r="R39" s="17"/>
      <c r="S39" s="6">
        <v>0.82291666666666596</v>
      </c>
      <c r="T39" s="24"/>
    </row>
    <row r="40" spans="1:20" ht="16.5" thickTop="1" thickBot="1">
      <c r="A40" s="6">
        <v>0.83333333333333304</v>
      </c>
      <c r="B40" s="113" t="s">
        <v>18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  <c r="S40" s="6">
        <v>0.83333333333333304</v>
      </c>
      <c r="T40" s="7"/>
    </row>
    <row r="41" spans="1:20" ht="16.5" thickTop="1" thickBot="1">
      <c r="A41" s="6">
        <v>0.85416666666666663</v>
      </c>
      <c r="B41" s="12"/>
      <c r="C41" s="19" t="str">
        <f t="shared" ref="C41:C48" si="14">IF(AND(NOT(ISBLANK(E41)),NOT(ISBLANK(G41))),IF(E41&gt;G41,2,IF(E41&lt;G41,0,IF(E41=G41,1," ")))," ")</f>
        <v xml:space="preserve"> </v>
      </c>
      <c r="D41" s="13" t="s">
        <v>53</v>
      </c>
      <c r="E41" s="25"/>
      <c r="F41" s="25" t="s">
        <v>9</v>
      </c>
      <c r="G41" s="25"/>
      <c r="H41" s="13" t="s">
        <v>49</v>
      </c>
      <c r="I41" s="15" t="str">
        <f t="shared" ref="I41:I48" si="15">IF(AND(NOT(ISBLANK(E41)),NOT(ISBLANK(G41))),IF(E41&gt;G41,0,IF(E41&lt;G41,2,IF(E41=G41,1," ")))," ")</f>
        <v xml:space="preserve"> </v>
      </c>
      <c r="J41" s="16"/>
      <c r="K41" s="19" t="str">
        <f t="shared" ref="K41:K48" si="16">IF(AND(NOT(ISBLANK(M41)),NOT(ISBLANK(O41))),IF(M41&gt;O41,2,IF(M41&lt;O41,0,IF(M41=O41,1," ")))," ")</f>
        <v xml:space="preserve"> </v>
      </c>
      <c r="L41" s="13" t="s">
        <v>52</v>
      </c>
      <c r="M41" s="25"/>
      <c r="N41" s="25" t="s">
        <v>9</v>
      </c>
      <c r="O41" s="25"/>
      <c r="P41" s="13" t="s">
        <v>50</v>
      </c>
      <c r="Q41" s="15" t="str">
        <f t="shared" ref="Q41:Q48" si="17">IF(AND(NOT(ISBLANK(M41)),NOT(ISBLANK(O41))),IF(M41&gt;O41,0,IF(M41&lt;O41,2,IF(M41=O41,1," ")))," ")</f>
        <v xml:space="preserve"> </v>
      </c>
      <c r="R41" s="17"/>
      <c r="S41" s="6">
        <v>0.85416666666666663</v>
      </c>
      <c r="T41" s="18"/>
    </row>
    <row r="42" spans="1:20" ht="16.5" thickTop="1" thickBot="1">
      <c r="A42" s="6">
        <v>0.86458333333333337</v>
      </c>
      <c r="B42" s="12"/>
      <c r="C42" s="19" t="str">
        <f t="shared" si="14"/>
        <v xml:space="preserve"> </v>
      </c>
      <c r="D42" s="13" t="s">
        <v>58</v>
      </c>
      <c r="E42" s="25"/>
      <c r="F42" s="25" t="s">
        <v>9</v>
      </c>
      <c r="G42" s="25"/>
      <c r="H42" s="13" t="s">
        <v>35</v>
      </c>
      <c r="I42" s="15" t="str">
        <f t="shared" si="15"/>
        <v xml:space="preserve"> </v>
      </c>
      <c r="J42" s="16"/>
      <c r="K42" s="19" t="str">
        <f t="shared" si="16"/>
        <v xml:space="preserve"> </v>
      </c>
      <c r="L42" s="13" t="s">
        <v>57</v>
      </c>
      <c r="M42" s="25"/>
      <c r="N42" s="25" t="s">
        <v>9</v>
      </c>
      <c r="O42" s="25"/>
      <c r="P42" s="13" t="s">
        <v>51</v>
      </c>
      <c r="Q42" s="15" t="str">
        <f t="shared" si="17"/>
        <v xml:space="preserve"> </v>
      </c>
      <c r="R42" s="17"/>
      <c r="S42" s="6">
        <v>0.86458333333333337</v>
      </c>
      <c r="T42" s="7"/>
    </row>
    <row r="43" spans="1:20" ht="16.5" thickTop="1" thickBot="1">
      <c r="A43" s="6">
        <v>0.875</v>
      </c>
      <c r="B43" s="12"/>
      <c r="C43" s="19" t="str">
        <f t="shared" si="14"/>
        <v xml:space="preserve"> </v>
      </c>
      <c r="D43" s="13" t="s">
        <v>49</v>
      </c>
      <c r="E43" s="25"/>
      <c r="F43" s="25" t="s">
        <v>9</v>
      </c>
      <c r="G43" s="25"/>
      <c r="H43" s="13" t="s">
        <v>52</v>
      </c>
      <c r="I43" s="15" t="str">
        <f t="shared" si="15"/>
        <v xml:space="preserve"> </v>
      </c>
      <c r="J43" s="16"/>
      <c r="K43" s="19" t="str">
        <f t="shared" si="16"/>
        <v xml:space="preserve"> </v>
      </c>
      <c r="L43" s="13" t="s">
        <v>50</v>
      </c>
      <c r="M43" s="25"/>
      <c r="N43" s="25" t="s">
        <v>9</v>
      </c>
      <c r="O43" s="25"/>
      <c r="P43" s="13" t="s">
        <v>53</v>
      </c>
      <c r="Q43" s="15" t="str">
        <f t="shared" si="17"/>
        <v xml:space="preserve"> </v>
      </c>
      <c r="R43" s="17"/>
      <c r="S43" s="6">
        <v>0.875</v>
      </c>
      <c r="T43" s="7"/>
    </row>
    <row r="44" spans="1:20" ht="16.5" thickTop="1" thickBot="1">
      <c r="A44" s="6">
        <v>0.88541666666666696</v>
      </c>
      <c r="B44" s="12"/>
      <c r="C44" s="19" t="str">
        <f t="shared" si="14"/>
        <v xml:space="preserve"> </v>
      </c>
      <c r="D44" s="13" t="s">
        <v>35</v>
      </c>
      <c r="E44" s="25"/>
      <c r="F44" s="25" t="s">
        <v>9</v>
      </c>
      <c r="G44" s="25"/>
      <c r="H44" s="13" t="s">
        <v>57</v>
      </c>
      <c r="I44" s="15" t="str">
        <f t="shared" si="15"/>
        <v xml:space="preserve"> </v>
      </c>
      <c r="J44" s="16"/>
      <c r="K44" s="19" t="str">
        <f t="shared" si="16"/>
        <v xml:space="preserve"> </v>
      </c>
      <c r="L44" s="13" t="s">
        <v>51</v>
      </c>
      <c r="M44" s="25"/>
      <c r="N44" s="25" t="s">
        <v>9</v>
      </c>
      <c r="O44" s="25"/>
      <c r="P44" s="13" t="s">
        <v>58</v>
      </c>
      <c r="Q44" s="15" t="str">
        <f t="shared" si="17"/>
        <v xml:space="preserve"> </v>
      </c>
      <c r="R44" s="17"/>
      <c r="S44" s="6">
        <v>0.88541666666666696</v>
      </c>
      <c r="T44" s="7"/>
    </row>
    <row r="45" spans="1:20" ht="16.5" thickTop="1" thickBot="1">
      <c r="A45" s="6">
        <v>0.89583333333333404</v>
      </c>
      <c r="B45" s="12"/>
      <c r="C45" s="19" t="str">
        <f t="shared" si="14"/>
        <v xml:space="preserve"> </v>
      </c>
      <c r="D45" s="13" t="s">
        <v>54</v>
      </c>
      <c r="E45" s="25"/>
      <c r="F45" s="25" t="s">
        <v>9</v>
      </c>
      <c r="G45" s="25"/>
      <c r="H45" s="13" t="s">
        <v>50</v>
      </c>
      <c r="I45" s="15" t="str">
        <f t="shared" si="15"/>
        <v xml:space="preserve"> </v>
      </c>
      <c r="J45" s="16"/>
      <c r="K45" s="19" t="str">
        <f t="shared" si="16"/>
        <v xml:space="preserve"> </v>
      </c>
      <c r="L45" s="13" t="s">
        <v>55</v>
      </c>
      <c r="M45" s="25"/>
      <c r="N45" s="25" t="s">
        <v>9</v>
      </c>
      <c r="O45" s="25"/>
      <c r="P45" s="13" t="s">
        <v>49</v>
      </c>
      <c r="Q45" s="15" t="str">
        <f t="shared" si="17"/>
        <v xml:space="preserve"> </v>
      </c>
      <c r="R45" s="17"/>
      <c r="S45" s="6">
        <v>0.89583333333333404</v>
      </c>
      <c r="T45" s="7"/>
    </row>
    <row r="46" spans="1:20" ht="16.5" thickTop="1" thickBot="1">
      <c r="A46" s="6">
        <v>0.90625</v>
      </c>
      <c r="B46" s="12"/>
      <c r="C46" s="19" t="str">
        <f t="shared" si="14"/>
        <v xml:space="preserve"> </v>
      </c>
      <c r="D46" s="13" t="s">
        <v>56</v>
      </c>
      <c r="E46" s="25"/>
      <c r="F46" s="25" t="s">
        <v>9</v>
      </c>
      <c r="G46" s="25"/>
      <c r="H46" s="13" t="s">
        <v>51</v>
      </c>
      <c r="I46" s="15" t="str">
        <f t="shared" si="15"/>
        <v xml:space="preserve"> </v>
      </c>
      <c r="J46" s="16"/>
      <c r="K46" s="19" t="str">
        <f t="shared" si="16"/>
        <v xml:space="preserve"> </v>
      </c>
      <c r="L46" s="13" t="s">
        <v>59</v>
      </c>
      <c r="M46" s="25"/>
      <c r="N46" s="25" t="s">
        <v>9</v>
      </c>
      <c r="O46" s="25"/>
      <c r="P46" s="13" t="s">
        <v>35</v>
      </c>
      <c r="Q46" s="15" t="str">
        <f t="shared" si="17"/>
        <v xml:space="preserve"> </v>
      </c>
      <c r="R46" s="17"/>
      <c r="S46" s="6">
        <v>0.90625</v>
      </c>
      <c r="T46" s="7"/>
    </row>
    <row r="47" spans="1:20" ht="16.5" thickTop="1" thickBot="1">
      <c r="A47" s="6">
        <v>0.91666666666666696</v>
      </c>
      <c r="B47" s="12"/>
      <c r="C47" s="19" t="str">
        <f t="shared" si="14"/>
        <v xml:space="preserve"> </v>
      </c>
      <c r="D47" s="13" t="s">
        <v>49</v>
      </c>
      <c r="E47" s="25"/>
      <c r="F47" s="25" t="s">
        <v>9</v>
      </c>
      <c r="G47" s="25"/>
      <c r="H47" s="13" t="s">
        <v>54</v>
      </c>
      <c r="I47" s="15" t="str">
        <f t="shared" si="15"/>
        <v xml:space="preserve"> </v>
      </c>
      <c r="J47" s="16"/>
      <c r="K47" s="19" t="str">
        <f t="shared" si="16"/>
        <v xml:space="preserve"> </v>
      </c>
      <c r="L47" s="13" t="s">
        <v>50</v>
      </c>
      <c r="M47" s="25"/>
      <c r="N47" s="25" t="s">
        <v>9</v>
      </c>
      <c r="O47" s="25"/>
      <c r="P47" s="13" t="s">
        <v>55</v>
      </c>
      <c r="Q47" s="15" t="str">
        <f t="shared" si="17"/>
        <v xml:space="preserve"> </v>
      </c>
      <c r="R47" s="17"/>
      <c r="S47" s="6">
        <v>0.91666666666666696</v>
      </c>
      <c r="T47" s="7"/>
    </row>
    <row r="48" spans="1:20" ht="16.5" thickTop="1" thickBot="1">
      <c r="A48" s="6">
        <v>0.92708333333333404</v>
      </c>
      <c r="B48" s="12"/>
      <c r="C48" s="19" t="str">
        <f t="shared" si="14"/>
        <v xml:space="preserve"> </v>
      </c>
      <c r="D48" s="13" t="s">
        <v>35</v>
      </c>
      <c r="E48" s="25"/>
      <c r="F48" s="25" t="s">
        <v>9</v>
      </c>
      <c r="G48" s="25"/>
      <c r="H48" s="13" t="s">
        <v>56</v>
      </c>
      <c r="I48" s="15" t="str">
        <f t="shared" si="15"/>
        <v xml:space="preserve"> </v>
      </c>
      <c r="J48" s="16"/>
      <c r="K48" s="19" t="str">
        <f t="shared" si="16"/>
        <v xml:space="preserve"> </v>
      </c>
      <c r="L48" s="13" t="s">
        <v>51</v>
      </c>
      <c r="M48" s="25"/>
      <c r="N48" s="25" t="s">
        <v>9</v>
      </c>
      <c r="O48" s="25"/>
      <c r="P48" s="13" t="s">
        <v>59</v>
      </c>
      <c r="Q48" s="15" t="str">
        <f t="shared" si="17"/>
        <v xml:space="preserve"> </v>
      </c>
      <c r="R48" s="17"/>
      <c r="S48" s="6">
        <v>0.92708333333333404</v>
      </c>
      <c r="T48" s="24"/>
    </row>
    <row r="49" spans="1:20" ht="16.5" thickTop="1" thickBot="1">
      <c r="A49" s="6">
        <v>0.937500000000001</v>
      </c>
      <c r="B49" s="115" t="s">
        <v>19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6"/>
      <c r="S49" s="6">
        <v>0.937500000000001</v>
      </c>
      <c r="T49" s="27"/>
    </row>
    <row r="50" spans="1:20" ht="15.5">
      <c r="A50" s="28"/>
      <c r="C50" s="29"/>
      <c r="I50" s="29"/>
      <c r="K50" s="29"/>
      <c r="Q50" s="29"/>
      <c r="S50" s="28"/>
      <c r="T50" s="17"/>
    </row>
    <row r="51" spans="1:20">
      <c r="A51" s="17"/>
      <c r="B51" s="17"/>
      <c r="C51" s="10"/>
      <c r="D51" s="17"/>
      <c r="E51" s="17"/>
      <c r="F51" s="17"/>
      <c r="G51" s="17"/>
      <c r="H51" s="17"/>
      <c r="I51" s="10"/>
      <c r="J51" s="17"/>
      <c r="K51" s="10"/>
      <c r="L51" s="17"/>
      <c r="M51" s="17"/>
      <c r="N51" s="17"/>
      <c r="O51" s="17"/>
      <c r="P51" s="30" t="s">
        <v>21</v>
      </c>
      <c r="Q51" s="10"/>
      <c r="R51" s="17"/>
      <c r="S51" s="17"/>
      <c r="T51" s="17"/>
    </row>
    <row r="52" spans="1:20" ht="15.5">
      <c r="A52" s="17"/>
      <c r="B52" s="17"/>
      <c r="C52" s="10"/>
      <c r="D52" s="17" t="s">
        <v>28</v>
      </c>
      <c r="E52" s="112" t="s">
        <v>20</v>
      </c>
      <c r="F52" s="112"/>
      <c r="G52" s="112"/>
      <c r="H52" s="112"/>
      <c r="I52" s="112"/>
      <c r="J52" s="112"/>
      <c r="K52" s="112"/>
      <c r="L52" s="17"/>
      <c r="M52" s="17"/>
      <c r="N52" s="17"/>
      <c r="O52" s="17"/>
      <c r="P52" s="31" t="s">
        <v>23</v>
      </c>
      <c r="Q52" s="10"/>
      <c r="R52" s="17"/>
      <c r="S52" s="17"/>
      <c r="T52" s="17"/>
    </row>
    <row r="53" spans="1:20" ht="15.5">
      <c r="A53" s="17"/>
      <c r="B53" s="17"/>
      <c r="C53" s="10"/>
      <c r="D53" s="17"/>
      <c r="E53" s="112" t="s">
        <v>22</v>
      </c>
      <c r="F53" s="112"/>
      <c r="G53" s="112"/>
      <c r="H53" s="112"/>
      <c r="I53" s="112"/>
      <c r="J53" s="112"/>
      <c r="K53" s="112"/>
      <c r="L53" s="17"/>
      <c r="M53" s="17"/>
      <c r="N53" s="17"/>
      <c r="O53" s="17"/>
      <c r="P53" s="32" t="s">
        <v>24</v>
      </c>
      <c r="Q53" s="10"/>
      <c r="R53" s="17"/>
      <c r="S53" s="17"/>
      <c r="T53" s="17"/>
    </row>
    <row r="54" spans="1:20">
      <c r="A54" s="17"/>
      <c r="B54" s="17"/>
      <c r="C54" s="10"/>
      <c r="D54" s="17"/>
      <c r="E54" s="17"/>
      <c r="F54" s="17"/>
      <c r="G54" s="17"/>
      <c r="H54" s="17"/>
      <c r="I54" s="10"/>
      <c r="J54" s="17"/>
      <c r="K54" s="10"/>
      <c r="L54" s="17"/>
      <c r="M54" s="17"/>
      <c r="N54" s="17"/>
      <c r="O54" s="17"/>
      <c r="P54" s="33" t="s">
        <v>25</v>
      </c>
      <c r="Q54" s="10"/>
      <c r="R54" s="17"/>
      <c r="S54" s="17"/>
      <c r="T54" s="17"/>
    </row>
    <row r="55" spans="1:20" ht="15.5">
      <c r="A55" s="17"/>
      <c r="B55" s="17"/>
      <c r="C55" s="10"/>
      <c r="D55" s="17" t="s">
        <v>26</v>
      </c>
      <c r="E55" s="112" t="s">
        <v>27</v>
      </c>
      <c r="F55" s="112"/>
      <c r="G55" s="112"/>
      <c r="H55" s="112"/>
      <c r="I55" s="112"/>
      <c r="J55" s="112"/>
      <c r="K55" s="112"/>
      <c r="L55" s="17"/>
      <c r="M55" s="17"/>
      <c r="N55" s="17"/>
      <c r="O55" s="17"/>
      <c r="P55" s="34" t="s">
        <v>26</v>
      </c>
      <c r="Q55" s="10"/>
      <c r="R55" s="17"/>
      <c r="S55" s="17"/>
      <c r="T55" s="17"/>
    </row>
    <row r="56" spans="1:20" ht="15.5">
      <c r="A56" s="17"/>
      <c r="B56" s="17"/>
      <c r="C56" s="10"/>
      <c r="D56" s="17"/>
      <c r="E56" s="112" t="s">
        <v>22</v>
      </c>
      <c r="F56" s="112"/>
      <c r="G56" s="112"/>
      <c r="H56" s="112"/>
      <c r="I56" s="112"/>
      <c r="J56" s="112"/>
      <c r="K56" s="112"/>
      <c r="L56" s="17"/>
      <c r="M56" s="17"/>
      <c r="N56" s="17"/>
      <c r="O56" s="17"/>
      <c r="Q56" s="10"/>
      <c r="R56" s="17"/>
      <c r="S56" s="17"/>
      <c r="T56" s="17"/>
    </row>
    <row r="57" spans="1:20">
      <c r="A57" s="17"/>
      <c r="B57" s="17"/>
      <c r="C57" s="10"/>
      <c r="D57" s="17"/>
      <c r="E57" s="17"/>
      <c r="F57" s="17"/>
      <c r="G57" s="17"/>
      <c r="H57" s="17"/>
      <c r="I57" s="10"/>
      <c r="J57" s="17"/>
      <c r="K57" s="10"/>
      <c r="L57" s="17"/>
      <c r="M57" s="17"/>
      <c r="N57" s="17"/>
      <c r="O57" s="17"/>
      <c r="P57" s="35" t="s">
        <v>36</v>
      </c>
      <c r="Q57" s="10"/>
      <c r="R57" s="17"/>
      <c r="S57" s="17"/>
      <c r="T57" s="17"/>
    </row>
    <row r="58" spans="1:20">
      <c r="A58" s="17"/>
      <c r="B58" s="17"/>
      <c r="C58" s="10"/>
      <c r="L58" s="17"/>
      <c r="M58" s="17"/>
      <c r="N58" s="17"/>
      <c r="O58" s="17"/>
      <c r="P58" s="17"/>
      <c r="Q58" s="10"/>
      <c r="R58" s="17"/>
      <c r="S58" s="17"/>
      <c r="T58" s="17"/>
    </row>
    <row r="59" spans="1:20">
      <c r="A59" s="17"/>
      <c r="B59" s="17"/>
      <c r="C59" s="10"/>
      <c r="L59" s="17"/>
      <c r="M59" s="17"/>
      <c r="N59" s="17"/>
      <c r="O59" s="17"/>
      <c r="P59" s="17"/>
      <c r="Q59" s="10"/>
      <c r="R59" s="17"/>
      <c r="S59" s="17"/>
      <c r="T59" s="17"/>
    </row>
  </sheetData>
  <mergeCells count="19">
    <mergeCell ref="B4:R4"/>
    <mergeCell ref="A1:T1"/>
    <mergeCell ref="B2:H2"/>
    <mergeCell ref="I2:K2"/>
    <mergeCell ref="L2:R2"/>
    <mergeCell ref="B3:R3"/>
    <mergeCell ref="B5:R5"/>
    <mergeCell ref="D6:P6"/>
    <mergeCell ref="B29:R29"/>
    <mergeCell ref="B30:R30"/>
    <mergeCell ref="B19:R19"/>
    <mergeCell ref="B20:R20"/>
    <mergeCell ref="E56:K56"/>
    <mergeCell ref="E55:K55"/>
    <mergeCell ref="B31:R31"/>
    <mergeCell ref="B40:R40"/>
    <mergeCell ref="B49:R49"/>
    <mergeCell ref="E52:K52"/>
    <mergeCell ref="E53:K53"/>
  </mergeCells>
  <pageMargins left="0.70866141732283472" right="0.70866141732283472" top="0.78740157480314965" bottom="0.78740157480314965" header="0.31496062992125984" footer="0.31496062992125984"/>
  <pageSetup paperSize="8"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T59"/>
  <sheetViews>
    <sheetView zoomScale="55" zoomScaleNormal="55" workbookViewId="0">
      <selection activeCell="S16" sqref="S16"/>
    </sheetView>
  </sheetViews>
  <sheetFormatPr baseColWidth="10" defaultRowHeight="14.5"/>
  <cols>
    <col min="2" max="2" width="21.453125" customWidth="1"/>
    <col min="3" max="3" width="1.453125" customWidth="1"/>
    <col min="4" max="4" width="31.453125" customWidth="1"/>
    <col min="5" max="5" width="9.1796875" customWidth="1"/>
    <col min="6" max="6" width="2.453125" customWidth="1"/>
    <col min="7" max="7" width="9.1796875" customWidth="1"/>
    <col min="8" max="8" width="31.453125" customWidth="1"/>
    <col min="9" max="9" width="1.453125" customWidth="1"/>
    <col min="11" max="11" width="1.453125" customWidth="1"/>
    <col min="12" max="12" width="31.453125" customWidth="1"/>
    <col min="13" max="13" width="9.1796875" customWidth="1"/>
    <col min="14" max="14" width="2.453125" customWidth="1"/>
    <col min="15" max="15" width="9.1796875" customWidth="1"/>
    <col min="16" max="16" width="31.453125" customWidth="1"/>
    <col min="17" max="17" width="1.453125" customWidth="1"/>
    <col min="18" max="18" width="21.453125" customWidth="1"/>
    <col min="20" max="20" width="21.453125" customWidth="1"/>
  </cols>
  <sheetData>
    <row r="1" spans="1:20" ht="29" thickBot="1">
      <c r="A1" s="129" t="s">
        <v>76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1.5" thickBot="1">
      <c r="A2" s="1" t="s">
        <v>0</v>
      </c>
      <c r="B2" s="132" t="s">
        <v>1</v>
      </c>
      <c r="C2" s="132"/>
      <c r="D2" s="132"/>
      <c r="E2" s="132"/>
      <c r="F2" s="132"/>
      <c r="G2" s="132"/>
      <c r="H2" s="133"/>
      <c r="I2" s="134" t="s">
        <v>2</v>
      </c>
      <c r="J2" s="132"/>
      <c r="K2" s="133"/>
      <c r="L2" s="134" t="s">
        <v>3</v>
      </c>
      <c r="M2" s="132"/>
      <c r="N2" s="132"/>
      <c r="O2" s="132"/>
      <c r="P2" s="132"/>
      <c r="Q2" s="132"/>
      <c r="R2" s="133"/>
      <c r="S2" s="2" t="s">
        <v>0</v>
      </c>
      <c r="T2" s="3" t="s">
        <v>4</v>
      </c>
    </row>
    <row r="3" spans="1:20" ht="15.5">
      <c r="A3" s="4">
        <v>0.45833333333333331</v>
      </c>
      <c r="B3" s="135" t="s">
        <v>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4">
        <v>0.45833333333333331</v>
      </c>
      <c r="T3" s="5"/>
    </row>
    <row r="4" spans="1:20" ht="15.5">
      <c r="A4" s="6">
        <v>0.47222222222222227</v>
      </c>
      <c r="B4" s="126" t="s">
        <v>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6">
        <v>0.47222222222222227</v>
      </c>
      <c r="T4" s="7"/>
    </row>
    <row r="5" spans="1:20" ht="16" thickBot="1">
      <c r="A5" s="6">
        <v>0.47916666666666669</v>
      </c>
      <c r="B5" s="117" t="s">
        <v>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6">
        <v>0.47916666666666669</v>
      </c>
      <c r="T5" s="7"/>
    </row>
    <row r="6" spans="1:20" ht="16" thickBot="1">
      <c r="A6" s="6">
        <v>0.48958333333333331</v>
      </c>
      <c r="B6" s="8" t="s">
        <v>8</v>
      </c>
      <c r="C6" s="9"/>
      <c r="D6" s="120" t="s">
        <v>115</v>
      </c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3"/>
      <c r="Q6" s="10"/>
      <c r="R6" s="11" t="s">
        <v>8</v>
      </c>
      <c r="S6" s="6">
        <v>0.48958333333333331</v>
      </c>
      <c r="T6" s="6" t="s">
        <v>4</v>
      </c>
    </row>
    <row r="7" spans="1:20" ht="16.5" thickTop="1" thickBot="1">
      <c r="A7" s="6">
        <v>0.5</v>
      </c>
      <c r="B7" s="12"/>
      <c r="C7" s="9" t="str">
        <f>IF(AND(NOT(ISBLANK(E7)),NOT(ISBLANK(G7))),IF(E7&gt;G7,2,IF(E7&lt;G7,0,IF(E7=G7,1," ")))," ")</f>
        <v xml:space="preserve"> </v>
      </c>
      <c r="D7" s="13" t="s">
        <v>44</v>
      </c>
      <c r="E7" s="90"/>
      <c r="F7" s="21" t="s">
        <v>9</v>
      </c>
      <c r="G7" s="92"/>
      <c r="H7" s="110" t="s">
        <v>43</v>
      </c>
      <c r="I7" s="15" t="str">
        <f>IF(AND(NOT(ISBLANK(E7)),NOT(ISBLANK(G7))),IF(E7&gt;G7,0,IF(E7&lt;G7,2,IF(E7=G7,1," ")))," ")</f>
        <v xml:space="preserve"> </v>
      </c>
      <c r="J7" s="16"/>
      <c r="K7" s="9" t="str">
        <f>IF(AND(NOT(ISBLANK(M7)),NOT(ISBLANK(O7))),IF(M7&gt;O7,2,IF(M7&lt;O7,0,IF(M7=O7,1," ")))," ")</f>
        <v xml:space="preserve"> </v>
      </c>
      <c r="L7" s="13" t="s">
        <v>41</v>
      </c>
      <c r="M7" s="22"/>
      <c r="N7" s="109" t="s">
        <v>9</v>
      </c>
      <c r="O7" s="22"/>
      <c r="P7" s="13" t="s">
        <v>40</v>
      </c>
      <c r="Q7" s="15" t="str">
        <f>IF(AND(NOT(ISBLANK(M7)),NOT(ISBLANK(O7))),IF(M7&gt;O7,0,IF(M7&lt;O7,2,IF(M7=O7,1," ")))," ")</f>
        <v xml:space="preserve"> </v>
      </c>
      <c r="R7" s="91"/>
      <c r="S7" s="6">
        <v>0.5</v>
      </c>
      <c r="T7" s="18"/>
    </row>
    <row r="8" spans="1:20" ht="16.5" thickTop="1" thickBot="1">
      <c r="A8" s="6">
        <v>0.51041666666666696</v>
      </c>
      <c r="B8" s="12"/>
      <c r="C8" s="9" t="str">
        <f t="shared" ref="C8:C18" si="0">IF(AND(NOT(ISBLANK(E8)),NOT(ISBLANK(G8))),IF(E8&gt;G8,2,IF(E8&lt;G8,0,IF(E8=G8,1," ")))," ")</f>
        <v xml:space="preserve"> </v>
      </c>
      <c r="D8" s="13" t="s">
        <v>10</v>
      </c>
      <c r="E8" s="20"/>
      <c r="F8" s="21" t="s">
        <v>9</v>
      </c>
      <c r="G8" s="20"/>
      <c r="H8" s="110" t="s">
        <v>11</v>
      </c>
      <c r="I8" s="15" t="str">
        <f t="shared" ref="I8:I16" si="1">IF(AND(NOT(ISBLANK(E8)),NOT(ISBLANK(G8))),IF(E8&gt;G8,0,IF(E8&lt;G8,2,IF(E8=G8,1," ")))," ")</f>
        <v xml:space="preserve"> </v>
      </c>
      <c r="J8" s="16"/>
      <c r="K8" s="19" t="str">
        <f>IF(AND(NOT(ISBLANK(M8)),NOT(ISBLANK(O8))),IF(M8&gt;O8,2,IF(M8&lt;O8,0,IF(M8=O8,1," ")))," ")</f>
        <v xml:space="preserve"> </v>
      </c>
      <c r="L8" s="13" t="s">
        <v>38</v>
      </c>
      <c r="M8" s="30"/>
      <c r="N8" s="108" t="s">
        <v>9</v>
      </c>
      <c r="O8" s="30"/>
      <c r="P8" s="110" t="s">
        <v>39</v>
      </c>
      <c r="Q8" s="15" t="str">
        <f t="shared" ref="Q8:Q16" si="2">IF(AND(NOT(ISBLANK(M8)),NOT(ISBLANK(O8))),IF(M8&gt;O8,0,IF(M8&lt;O8,2,IF(M8=O8,1," ")))," ")</f>
        <v xml:space="preserve"> </v>
      </c>
      <c r="R8" s="91"/>
      <c r="S8" s="6">
        <v>0.51041666666666696</v>
      </c>
      <c r="T8" s="7"/>
    </row>
    <row r="9" spans="1:20" ht="16.5" thickTop="1" thickBot="1">
      <c r="A9" s="6">
        <v>0.52083333333333404</v>
      </c>
      <c r="B9" s="12"/>
      <c r="C9" s="19" t="str">
        <f t="shared" si="0"/>
        <v xml:space="preserve"> </v>
      </c>
      <c r="D9" s="13" t="s">
        <v>44</v>
      </c>
      <c r="E9" s="20"/>
      <c r="F9" s="21" t="s">
        <v>9</v>
      </c>
      <c r="G9" s="20"/>
      <c r="H9" s="110" t="s">
        <v>10</v>
      </c>
      <c r="I9" s="15" t="str">
        <f t="shared" si="1"/>
        <v xml:space="preserve"> </v>
      </c>
      <c r="J9" s="16"/>
      <c r="K9" s="19" t="str">
        <f t="shared" ref="K9:K18" si="3">IF(AND(NOT(ISBLANK(M9)),NOT(ISBLANK(O9))),IF(M9&gt;O9,2,IF(M9&lt;O9,0,IF(M9=O9,1," ")))," ")</f>
        <v xml:space="preserve"> </v>
      </c>
      <c r="L9" s="13" t="s">
        <v>41</v>
      </c>
      <c r="M9" s="22"/>
      <c r="N9" s="14" t="s">
        <v>9</v>
      </c>
      <c r="O9" s="22"/>
      <c r="P9" s="110" t="s">
        <v>42</v>
      </c>
      <c r="Q9" s="15" t="str">
        <f t="shared" si="2"/>
        <v xml:space="preserve"> </v>
      </c>
      <c r="R9" s="91"/>
      <c r="S9" s="6">
        <v>0.52083333333333404</v>
      </c>
      <c r="T9" s="7"/>
    </row>
    <row r="10" spans="1:20" ht="16.5" thickTop="1" thickBot="1">
      <c r="A10" s="6">
        <v>0.531250000000001</v>
      </c>
      <c r="B10" s="12"/>
      <c r="C10" s="19" t="str">
        <f t="shared" si="0"/>
        <v xml:space="preserve"> </v>
      </c>
      <c r="D10" s="13" t="s">
        <v>43</v>
      </c>
      <c r="E10" s="90"/>
      <c r="F10" s="21" t="s">
        <v>9</v>
      </c>
      <c r="G10" s="92"/>
      <c r="H10" s="110" t="s">
        <v>11</v>
      </c>
      <c r="I10" s="15" t="str">
        <f t="shared" si="1"/>
        <v xml:space="preserve"> </v>
      </c>
      <c r="J10" s="16"/>
      <c r="K10" s="19" t="str">
        <f t="shared" si="3"/>
        <v xml:space="preserve"> </v>
      </c>
      <c r="L10" s="13" t="s">
        <v>38</v>
      </c>
      <c r="M10" s="30"/>
      <c r="N10" s="93" t="s">
        <v>9</v>
      </c>
      <c r="O10" s="30"/>
      <c r="P10" s="110" t="s">
        <v>37</v>
      </c>
      <c r="Q10" s="15" t="str">
        <f t="shared" si="2"/>
        <v xml:space="preserve"> </v>
      </c>
      <c r="R10" s="91"/>
      <c r="S10" s="6">
        <v>0.531250000000001</v>
      </c>
      <c r="T10" s="7"/>
    </row>
    <row r="11" spans="1:20" ht="16.5" thickTop="1" thickBot="1">
      <c r="A11" s="6">
        <v>0.54166666666666796</v>
      </c>
      <c r="B11" s="12"/>
      <c r="C11" s="19" t="str">
        <f t="shared" si="0"/>
        <v xml:space="preserve"> </v>
      </c>
      <c r="D11" s="13" t="s">
        <v>44</v>
      </c>
      <c r="E11" s="20"/>
      <c r="F11" s="21" t="s">
        <v>9</v>
      </c>
      <c r="G11" s="20"/>
      <c r="H11" s="110" t="s">
        <v>11</v>
      </c>
      <c r="I11" s="15" t="str">
        <f t="shared" si="1"/>
        <v xml:space="preserve"> </v>
      </c>
      <c r="J11" s="16"/>
      <c r="K11" s="19" t="str">
        <f t="shared" si="3"/>
        <v xml:space="preserve"> </v>
      </c>
      <c r="L11" s="13" t="s">
        <v>40</v>
      </c>
      <c r="M11" s="22"/>
      <c r="N11" s="14" t="s">
        <v>9</v>
      </c>
      <c r="O11" s="22"/>
      <c r="P11" s="110" t="s">
        <v>42</v>
      </c>
      <c r="Q11" s="15" t="str">
        <f t="shared" si="2"/>
        <v xml:space="preserve"> </v>
      </c>
      <c r="R11" s="91"/>
      <c r="S11" s="6">
        <v>0.54166666666666796</v>
      </c>
      <c r="T11" s="7"/>
    </row>
    <row r="12" spans="1:20" ht="16.5" thickTop="1" thickBot="1">
      <c r="A12" s="6">
        <v>0.55208333333333504</v>
      </c>
      <c r="B12" s="12"/>
      <c r="C12" s="19" t="str">
        <f t="shared" si="0"/>
        <v xml:space="preserve"> </v>
      </c>
      <c r="D12" s="110" t="s">
        <v>43</v>
      </c>
      <c r="E12" s="20"/>
      <c r="F12" s="21" t="s">
        <v>9</v>
      </c>
      <c r="G12" s="20"/>
      <c r="H12" s="110" t="s">
        <v>10</v>
      </c>
      <c r="I12" s="15" t="str">
        <f t="shared" si="1"/>
        <v xml:space="preserve"> </v>
      </c>
      <c r="J12" s="16"/>
      <c r="K12" s="19" t="str">
        <f t="shared" si="3"/>
        <v xml:space="preserve"> </v>
      </c>
      <c r="L12" s="13" t="s">
        <v>39</v>
      </c>
      <c r="M12" s="30"/>
      <c r="N12" s="93" t="s">
        <v>9</v>
      </c>
      <c r="O12" s="30"/>
      <c r="P12" s="111" t="s">
        <v>37</v>
      </c>
      <c r="Q12" s="15" t="str">
        <f t="shared" si="2"/>
        <v xml:space="preserve"> </v>
      </c>
      <c r="R12" s="91"/>
      <c r="S12" s="6">
        <v>0.55208333333333504</v>
      </c>
      <c r="T12" s="7"/>
    </row>
    <row r="13" spans="1:20" ht="16.5" thickTop="1" thickBot="1">
      <c r="A13" s="6">
        <v>0.562500000000002</v>
      </c>
      <c r="B13" s="12"/>
      <c r="C13" s="19" t="str">
        <f t="shared" si="0"/>
        <v xml:space="preserve"> </v>
      </c>
      <c r="D13" s="110" t="s">
        <v>43</v>
      </c>
      <c r="E13" s="90"/>
      <c r="F13" s="21" t="s">
        <v>9</v>
      </c>
      <c r="G13" s="92"/>
      <c r="H13" s="110" t="s">
        <v>44</v>
      </c>
      <c r="I13" s="15" t="str">
        <f t="shared" si="1"/>
        <v xml:space="preserve"> </v>
      </c>
      <c r="J13" s="16"/>
      <c r="K13" s="19" t="str">
        <f t="shared" si="3"/>
        <v xml:space="preserve"> </v>
      </c>
      <c r="L13" s="110" t="s">
        <v>40</v>
      </c>
      <c r="M13" s="22"/>
      <c r="N13" s="14" t="s">
        <v>9</v>
      </c>
      <c r="O13" s="22"/>
      <c r="P13" s="111" t="s">
        <v>41</v>
      </c>
      <c r="Q13" s="15" t="str">
        <f t="shared" si="2"/>
        <v xml:space="preserve"> </v>
      </c>
      <c r="R13" s="91"/>
      <c r="S13" s="6">
        <v>0.562500000000002</v>
      </c>
      <c r="T13" s="7"/>
    </row>
    <row r="14" spans="1:20" ht="16.5" thickTop="1" thickBot="1">
      <c r="A14" s="6">
        <v>0.57291666666666896</v>
      </c>
      <c r="B14" s="12"/>
      <c r="C14" s="19" t="str">
        <f t="shared" si="0"/>
        <v xml:space="preserve"> </v>
      </c>
      <c r="D14" s="110" t="s">
        <v>11</v>
      </c>
      <c r="E14" s="20"/>
      <c r="F14" s="21" t="s">
        <v>9</v>
      </c>
      <c r="G14" s="20"/>
      <c r="H14" s="110" t="s">
        <v>10</v>
      </c>
      <c r="I14" s="15" t="str">
        <f t="shared" si="1"/>
        <v xml:space="preserve"> </v>
      </c>
      <c r="J14" s="16"/>
      <c r="K14" s="19" t="str">
        <f t="shared" si="3"/>
        <v xml:space="preserve"> </v>
      </c>
      <c r="L14" s="110" t="s">
        <v>39</v>
      </c>
      <c r="M14" s="30"/>
      <c r="N14" s="93" t="s">
        <v>9</v>
      </c>
      <c r="O14" s="30"/>
      <c r="P14" s="110" t="s">
        <v>38</v>
      </c>
      <c r="Q14" s="15" t="str">
        <f t="shared" si="2"/>
        <v xml:space="preserve"> </v>
      </c>
      <c r="R14" s="91"/>
      <c r="S14" s="6">
        <v>0.57291666666666896</v>
      </c>
      <c r="T14" s="7"/>
    </row>
    <row r="15" spans="1:20" ht="16.5" thickTop="1" thickBot="1">
      <c r="A15" s="6">
        <v>0.58333333333333603</v>
      </c>
      <c r="B15" s="12"/>
      <c r="C15" s="19" t="str">
        <f t="shared" si="0"/>
        <v xml:space="preserve"> </v>
      </c>
      <c r="D15" s="110" t="s">
        <v>10</v>
      </c>
      <c r="E15" s="20"/>
      <c r="F15" s="21" t="s">
        <v>9</v>
      </c>
      <c r="G15" s="20"/>
      <c r="H15" s="13" t="s">
        <v>44</v>
      </c>
      <c r="I15" s="15" t="str">
        <f t="shared" si="1"/>
        <v xml:space="preserve"> </v>
      </c>
      <c r="J15" s="16"/>
      <c r="K15" s="19" t="str">
        <f t="shared" si="3"/>
        <v xml:space="preserve"> </v>
      </c>
      <c r="L15" s="110" t="s">
        <v>42</v>
      </c>
      <c r="M15" s="22"/>
      <c r="N15" s="14" t="s">
        <v>9</v>
      </c>
      <c r="O15" s="22"/>
      <c r="P15" s="110" t="s">
        <v>41</v>
      </c>
      <c r="Q15" s="15" t="str">
        <f t="shared" si="2"/>
        <v xml:space="preserve"> </v>
      </c>
      <c r="R15" s="91"/>
      <c r="S15" s="6">
        <v>0.58333333333333603</v>
      </c>
      <c r="T15" s="7"/>
    </row>
    <row r="16" spans="1:20" ht="16.5" thickTop="1" thickBot="1">
      <c r="A16" s="6">
        <v>0.593750000000003</v>
      </c>
      <c r="B16" s="12"/>
      <c r="C16" s="19" t="str">
        <f t="shared" si="0"/>
        <v xml:space="preserve"> </v>
      </c>
      <c r="D16" s="110" t="s">
        <v>11</v>
      </c>
      <c r="E16" s="90"/>
      <c r="F16" s="21" t="s">
        <v>9</v>
      </c>
      <c r="G16" s="92"/>
      <c r="H16" s="13" t="s">
        <v>43</v>
      </c>
      <c r="I16" s="15" t="str">
        <f t="shared" si="1"/>
        <v xml:space="preserve"> </v>
      </c>
      <c r="J16" s="16"/>
      <c r="K16" s="19" t="str">
        <f t="shared" si="3"/>
        <v xml:space="preserve"> </v>
      </c>
      <c r="L16" s="110" t="s">
        <v>37</v>
      </c>
      <c r="M16" s="94"/>
      <c r="N16" s="93" t="s">
        <v>9</v>
      </c>
      <c r="O16" s="95"/>
      <c r="P16" s="13" t="s">
        <v>38</v>
      </c>
      <c r="Q16" s="15" t="str">
        <f t="shared" si="2"/>
        <v xml:space="preserve"> </v>
      </c>
      <c r="R16" s="91"/>
      <c r="S16" s="6">
        <v>0.593750000000003</v>
      </c>
      <c r="T16" s="7"/>
    </row>
    <row r="17" spans="1:20" ht="16.5" thickTop="1" thickBot="1">
      <c r="A17" s="6">
        <v>0.60416666666666663</v>
      </c>
      <c r="B17" s="12"/>
      <c r="C17" s="19" t="str">
        <f t="shared" si="0"/>
        <v xml:space="preserve"> </v>
      </c>
      <c r="D17" s="110" t="s">
        <v>11</v>
      </c>
      <c r="E17" s="90"/>
      <c r="F17" s="21" t="s">
        <v>9</v>
      </c>
      <c r="G17" s="92"/>
      <c r="H17" s="13" t="s">
        <v>44</v>
      </c>
      <c r="I17" s="15" t="str">
        <f>IF(AND(NOT(ISBLANK(E17)),NOT(ISBLANK(G17))),IF(E17&gt;G17,0,IF(E17&lt;G17,2,IF(E17=G17,1," ")))," ")</f>
        <v xml:space="preserve"> </v>
      </c>
      <c r="J17" s="16"/>
      <c r="K17" s="19" t="str">
        <f t="shared" si="3"/>
        <v xml:space="preserve"> </v>
      </c>
      <c r="L17" s="110" t="s">
        <v>42</v>
      </c>
      <c r="M17" s="96"/>
      <c r="N17" s="14" t="s">
        <v>9</v>
      </c>
      <c r="O17" s="96"/>
      <c r="P17" s="13" t="s">
        <v>40</v>
      </c>
      <c r="Q17" s="15" t="str">
        <f>IF(AND(NOT(ISBLANK(M17)),NOT(ISBLANK(O17))),IF(M17&gt;O17,0,IF(M17&lt;O17,2,IF(M17=O17,1," ")))," ")</f>
        <v xml:space="preserve"> </v>
      </c>
      <c r="R17" s="91"/>
      <c r="S17" s="6">
        <v>0.60416666666666663</v>
      </c>
      <c r="T17" s="7"/>
    </row>
    <row r="18" spans="1:20" ht="16.5" thickTop="1" thickBot="1">
      <c r="A18" s="6">
        <v>0.61458333333333337</v>
      </c>
      <c r="B18" s="12"/>
      <c r="C18" s="19" t="str">
        <f t="shared" si="0"/>
        <v xml:space="preserve"> </v>
      </c>
      <c r="D18" s="110" t="s">
        <v>10</v>
      </c>
      <c r="E18" s="90"/>
      <c r="F18" s="21" t="s">
        <v>9</v>
      </c>
      <c r="G18" s="92"/>
      <c r="H18" s="13" t="s">
        <v>43</v>
      </c>
      <c r="I18" s="15" t="str">
        <f>IF(AND(NOT(ISBLANK(E18)),NOT(ISBLANK(G18))),IF(E18&gt;G18,0,IF(E18&lt;G18,2,IF(E18=G18,1," ")))," ")</f>
        <v xml:space="preserve"> </v>
      </c>
      <c r="J18" s="16"/>
      <c r="K18" s="19" t="str">
        <f t="shared" si="3"/>
        <v xml:space="preserve"> </v>
      </c>
      <c r="L18" s="110" t="s">
        <v>37</v>
      </c>
      <c r="M18" s="94"/>
      <c r="N18" s="93" t="s">
        <v>9</v>
      </c>
      <c r="O18" s="95"/>
      <c r="P18" s="13" t="s">
        <v>39</v>
      </c>
      <c r="Q18" s="15" t="str">
        <f>IF(AND(NOT(ISBLANK(M18)),NOT(ISBLANK(O18))),IF(M18&gt;O18,0,IF(M18&lt;O18,2,IF(M18=O18,1," ")))," ")</f>
        <v xml:space="preserve"> </v>
      </c>
      <c r="R18" s="91"/>
      <c r="S18" s="6">
        <v>0.61458333333333337</v>
      </c>
      <c r="T18" s="24"/>
    </row>
    <row r="19" spans="1:20" ht="16.5" thickTop="1" thickBot="1">
      <c r="A19" s="6">
        <v>0.625</v>
      </c>
      <c r="B19" s="113" t="s">
        <v>18</v>
      </c>
      <c r="C19" s="113"/>
      <c r="D19" s="12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6">
        <v>0.625</v>
      </c>
      <c r="T19" s="7"/>
    </row>
    <row r="20" spans="1:20" ht="16" thickBot="1">
      <c r="A20" s="6">
        <f>A19+TIME(0,15,0)</f>
        <v>0.63541666666666663</v>
      </c>
      <c r="B20" s="124" t="s">
        <v>12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6">
        <f>S19+TIME(0,15,0)</f>
        <v>0.63541666666666663</v>
      </c>
      <c r="T20" s="7"/>
    </row>
    <row r="21" spans="1:20" ht="16.5" thickTop="1" thickBot="1">
      <c r="A21" s="6">
        <f t="shared" ref="A21:A29" si="4">A20+TIME(0,15,0)</f>
        <v>0.64583333333333326</v>
      </c>
      <c r="B21" s="12"/>
      <c r="C21" s="19" t="str">
        <f t="shared" ref="C21:C28" si="5">IF(AND(NOT(ISBLANK(E21)),NOT(ISBLANK(G21))),IF(E21&gt;G21,2,IF(E21&lt;G21,0,IF(E21=G21,1," ")))," ")</f>
        <v xml:space="preserve"> </v>
      </c>
      <c r="D21" s="97" t="s">
        <v>45</v>
      </c>
      <c r="E21" s="98"/>
      <c r="F21" s="99" t="s">
        <v>9</v>
      </c>
      <c r="G21" s="98"/>
      <c r="H21" s="97" t="s">
        <v>46</v>
      </c>
      <c r="I21" s="15" t="str">
        <f t="shared" ref="I21:I28" si="6">IF(AND(NOT(ISBLANK(E21)),NOT(ISBLANK(G21))),IF(E21&gt;G21,0,IF(E21&lt;G21,2,IF(E21=G21,1," ")))," ")</f>
        <v xml:space="preserve"> </v>
      </c>
      <c r="J21" s="16"/>
      <c r="K21" s="19" t="str">
        <f t="shared" ref="K21:K28" si="7">IF(AND(NOT(ISBLANK(M21)),NOT(ISBLANK(O21))),IF(M21&gt;O21,2,IF(M21&lt;O21,0,IF(M21=O21,1," ")))," ")</f>
        <v xml:space="preserve"> </v>
      </c>
      <c r="L21" s="13" t="s">
        <v>13</v>
      </c>
      <c r="M21" s="98"/>
      <c r="N21" s="99" t="s">
        <v>9</v>
      </c>
      <c r="O21" s="98"/>
      <c r="P21" s="13" t="s">
        <v>14</v>
      </c>
      <c r="Q21" s="15" t="str">
        <f t="shared" ref="Q21:Q28" si="8">IF(AND(NOT(ISBLANK(M21)),NOT(ISBLANK(O21))),IF(M21&gt;O21,0,IF(M21&lt;O21,2,IF(M21=O21,1," ")))," ")</f>
        <v xml:space="preserve"> </v>
      </c>
      <c r="R21" s="91"/>
      <c r="S21" s="6">
        <f t="shared" ref="S21:S29" si="9">S20+TIME(0,15,0)</f>
        <v>0.64583333333333326</v>
      </c>
      <c r="T21" s="18"/>
    </row>
    <row r="22" spans="1:20" ht="16.5" thickTop="1" thickBot="1">
      <c r="A22" s="6">
        <f t="shared" si="4"/>
        <v>0.65624999999999989</v>
      </c>
      <c r="B22" s="12"/>
      <c r="C22" s="19" t="str">
        <f t="shared" si="5"/>
        <v xml:space="preserve"> </v>
      </c>
      <c r="D22" s="100" t="s">
        <v>45</v>
      </c>
      <c r="E22" s="98"/>
      <c r="F22" s="99" t="s">
        <v>9</v>
      </c>
      <c r="G22" s="98"/>
      <c r="H22" s="100" t="s">
        <v>47</v>
      </c>
      <c r="I22" s="15" t="str">
        <f t="shared" si="6"/>
        <v xml:space="preserve"> </v>
      </c>
      <c r="J22" s="16"/>
      <c r="K22" s="19" t="str">
        <f t="shared" si="7"/>
        <v xml:space="preserve"> </v>
      </c>
      <c r="L22" s="100" t="s">
        <v>48</v>
      </c>
      <c r="M22" s="98"/>
      <c r="N22" s="99" t="s">
        <v>9</v>
      </c>
      <c r="O22" s="98"/>
      <c r="P22" s="13" t="s">
        <v>14</v>
      </c>
      <c r="Q22" s="15" t="str">
        <f t="shared" si="8"/>
        <v xml:space="preserve"> </v>
      </c>
      <c r="R22" s="91"/>
      <c r="S22" s="6">
        <f t="shared" si="9"/>
        <v>0.65624999999999989</v>
      </c>
      <c r="T22" s="7"/>
    </row>
    <row r="23" spans="1:20" ht="16.5" thickTop="1" thickBot="1">
      <c r="A23" s="6">
        <f t="shared" si="4"/>
        <v>0.66666666666666652</v>
      </c>
      <c r="B23" s="12"/>
      <c r="C23" s="19" t="str">
        <f t="shared" si="5"/>
        <v xml:space="preserve"> </v>
      </c>
      <c r="D23" s="13" t="s">
        <v>13</v>
      </c>
      <c r="E23" s="98"/>
      <c r="F23" s="99" t="s">
        <v>9</v>
      </c>
      <c r="G23" s="98"/>
      <c r="H23" s="100" t="s">
        <v>46</v>
      </c>
      <c r="I23" s="15" t="str">
        <f t="shared" si="6"/>
        <v xml:space="preserve"> </v>
      </c>
      <c r="J23" s="16"/>
      <c r="K23" s="19" t="str">
        <f t="shared" si="7"/>
        <v xml:space="preserve"> </v>
      </c>
      <c r="L23" s="101" t="s">
        <v>47</v>
      </c>
      <c r="M23" s="98"/>
      <c r="N23" s="99" t="s">
        <v>9</v>
      </c>
      <c r="O23" s="98"/>
      <c r="P23" s="100" t="s">
        <v>48</v>
      </c>
      <c r="Q23" s="15" t="str">
        <f t="shared" si="8"/>
        <v xml:space="preserve"> </v>
      </c>
      <c r="R23" s="91"/>
      <c r="S23" s="6">
        <f t="shared" si="9"/>
        <v>0.66666666666666652</v>
      </c>
      <c r="T23" s="7"/>
    </row>
    <row r="24" spans="1:20" ht="16.5" thickTop="1" thickBot="1">
      <c r="A24" s="6">
        <f t="shared" si="4"/>
        <v>0.67708333333333315</v>
      </c>
      <c r="B24" s="12"/>
      <c r="C24" s="19" t="str">
        <f t="shared" si="5"/>
        <v xml:space="preserve"> </v>
      </c>
      <c r="D24" s="100" t="s">
        <v>46</v>
      </c>
      <c r="E24" s="98"/>
      <c r="F24" s="99" t="s">
        <v>9</v>
      </c>
      <c r="G24" s="98"/>
      <c r="H24" s="100" t="s">
        <v>48</v>
      </c>
      <c r="I24" s="15" t="str">
        <f t="shared" si="6"/>
        <v xml:space="preserve"> </v>
      </c>
      <c r="J24" s="16"/>
      <c r="K24" s="19" t="str">
        <f t="shared" si="7"/>
        <v xml:space="preserve"> </v>
      </c>
      <c r="L24" s="13" t="s">
        <v>13</v>
      </c>
      <c r="M24" s="98"/>
      <c r="N24" s="99" t="s">
        <v>9</v>
      </c>
      <c r="O24" s="98"/>
      <c r="P24" s="101" t="s">
        <v>45</v>
      </c>
      <c r="Q24" s="15" t="str">
        <f t="shared" si="8"/>
        <v xml:space="preserve"> </v>
      </c>
      <c r="R24" s="91"/>
      <c r="S24" s="6">
        <f t="shared" si="9"/>
        <v>0.67708333333333315</v>
      </c>
      <c r="T24" s="7"/>
    </row>
    <row r="25" spans="1:20" ht="16.5" thickTop="1" thickBot="1">
      <c r="A25" s="6">
        <f t="shared" si="4"/>
        <v>0.68749999999999978</v>
      </c>
      <c r="B25" s="12"/>
      <c r="C25" s="19" t="str">
        <f t="shared" si="5"/>
        <v xml:space="preserve"> </v>
      </c>
      <c r="I25" s="15" t="str">
        <f t="shared" si="6"/>
        <v xml:space="preserve"> </v>
      </c>
      <c r="J25" s="16"/>
      <c r="K25" s="19" t="str">
        <f t="shared" si="7"/>
        <v xml:space="preserve"> </v>
      </c>
      <c r="L25" s="13" t="s">
        <v>14</v>
      </c>
      <c r="M25" s="98"/>
      <c r="N25" s="99" t="s">
        <v>9</v>
      </c>
      <c r="O25" s="98"/>
      <c r="P25" s="100" t="s">
        <v>47</v>
      </c>
      <c r="Q25" s="15" t="str">
        <f t="shared" si="8"/>
        <v xml:space="preserve"> </v>
      </c>
      <c r="R25" s="91"/>
      <c r="S25" s="6">
        <f t="shared" si="9"/>
        <v>0.68749999999999978</v>
      </c>
      <c r="T25" s="7"/>
    </row>
    <row r="26" spans="1:20" ht="16.5" thickTop="1" thickBot="1">
      <c r="A26" s="6">
        <f t="shared" si="4"/>
        <v>0.69791666666666641</v>
      </c>
      <c r="B26" s="12"/>
      <c r="C26" s="19" t="str">
        <f t="shared" si="5"/>
        <v xml:space="preserve"> </v>
      </c>
      <c r="D26" s="100" t="s">
        <v>45</v>
      </c>
      <c r="E26" s="105"/>
      <c r="F26" s="106" t="s">
        <v>9</v>
      </c>
      <c r="G26" s="107"/>
      <c r="H26" s="100" t="s">
        <v>48</v>
      </c>
      <c r="I26" s="15" t="str">
        <f t="shared" si="6"/>
        <v xml:space="preserve"> </v>
      </c>
      <c r="J26" s="16"/>
      <c r="K26" s="19" t="str">
        <f t="shared" si="7"/>
        <v xml:space="preserve"> </v>
      </c>
      <c r="L26" s="102" t="s">
        <v>46</v>
      </c>
      <c r="M26" s="98"/>
      <c r="N26" s="99" t="s">
        <v>9</v>
      </c>
      <c r="O26" s="98"/>
      <c r="P26" s="102" t="s">
        <v>47</v>
      </c>
      <c r="Q26" s="15" t="str">
        <f t="shared" si="8"/>
        <v xml:space="preserve"> </v>
      </c>
      <c r="R26" s="91"/>
      <c r="S26" s="6">
        <f t="shared" si="9"/>
        <v>0.69791666666666641</v>
      </c>
      <c r="T26" s="7"/>
    </row>
    <row r="27" spans="1:20" ht="16.5" thickTop="1" thickBot="1">
      <c r="A27" s="6">
        <f t="shared" si="4"/>
        <v>0.70833333333333304</v>
      </c>
      <c r="B27" s="12"/>
      <c r="C27" s="19" t="str">
        <f t="shared" si="5"/>
        <v xml:space="preserve"> </v>
      </c>
      <c r="D27" s="100" t="s">
        <v>45</v>
      </c>
      <c r="E27" s="98"/>
      <c r="F27" s="99" t="s">
        <v>9</v>
      </c>
      <c r="G27" s="98"/>
      <c r="H27" s="13" t="s">
        <v>14</v>
      </c>
      <c r="I27" s="15" t="str">
        <f t="shared" si="6"/>
        <v xml:space="preserve"> </v>
      </c>
      <c r="J27" s="16"/>
      <c r="K27" s="19" t="str">
        <f t="shared" si="7"/>
        <v xml:space="preserve"> </v>
      </c>
      <c r="L27" s="13" t="s">
        <v>13</v>
      </c>
      <c r="M27" s="98"/>
      <c r="N27" s="99" t="s">
        <v>9</v>
      </c>
      <c r="O27" s="98"/>
      <c r="P27" s="100" t="s">
        <v>48</v>
      </c>
      <c r="Q27" s="15" t="str">
        <f t="shared" si="8"/>
        <v xml:space="preserve"> </v>
      </c>
      <c r="R27" s="91"/>
      <c r="S27" s="6">
        <f t="shared" si="9"/>
        <v>0.70833333333333304</v>
      </c>
      <c r="T27" s="7"/>
    </row>
    <row r="28" spans="1:20" ht="16.5" thickTop="1" thickBot="1">
      <c r="A28" s="6">
        <f t="shared" si="4"/>
        <v>0.71874999999999967</v>
      </c>
      <c r="B28" s="12"/>
      <c r="C28" s="19" t="str">
        <f t="shared" si="5"/>
        <v xml:space="preserve"> </v>
      </c>
      <c r="D28" s="100" t="s">
        <v>46</v>
      </c>
      <c r="E28" s="98"/>
      <c r="F28" s="99" t="s">
        <v>9</v>
      </c>
      <c r="G28" s="98"/>
      <c r="H28" s="13" t="s">
        <v>14</v>
      </c>
      <c r="I28" s="15" t="str">
        <f t="shared" si="6"/>
        <v xml:space="preserve"> </v>
      </c>
      <c r="J28" s="16"/>
      <c r="K28" s="19" t="str">
        <f t="shared" si="7"/>
        <v xml:space="preserve"> </v>
      </c>
      <c r="L28" s="13" t="s">
        <v>13</v>
      </c>
      <c r="M28" s="98"/>
      <c r="N28" s="99" t="s">
        <v>9</v>
      </c>
      <c r="O28" s="98"/>
      <c r="P28" s="100" t="s">
        <v>47</v>
      </c>
      <c r="Q28" s="15" t="str">
        <f t="shared" si="8"/>
        <v xml:space="preserve"> </v>
      </c>
      <c r="R28" s="91"/>
      <c r="S28" s="6">
        <f t="shared" si="9"/>
        <v>0.71874999999999967</v>
      </c>
      <c r="T28" s="24"/>
    </row>
    <row r="29" spans="1:20" ht="16.5" thickTop="1" thickBot="1">
      <c r="A29" s="6">
        <f t="shared" si="4"/>
        <v>0.7291666666666663</v>
      </c>
      <c r="B29" s="124" t="s">
        <v>12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6">
        <f t="shared" si="9"/>
        <v>0.7291666666666663</v>
      </c>
      <c r="T29" s="7"/>
    </row>
    <row r="30" spans="1:20" ht="16" thickBot="1">
      <c r="A30" s="6">
        <v>0.73611111111111116</v>
      </c>
      <c r="B30" s="124" t="s">
        <v>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6">
        <v>0.73611111111111116</v>
      </c>
      <c r="T30" s="7"/>
    </row>
    <row r="31" spans="1:20" ht="16" thickBot="1">
      <c r="A31" s="6">
        <v>0.74305555555555547</v>
      </c>
      <c r="B31" s="113" t="s">
        <v>16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6">
        <v>0.74305555555555547</v>
      </c>
      <c r="T31" s="7"/>
    </row>
    <row r="32" spans="1:20" ht="16.5" thickTop="1" thickBot="1">
      <c r="A32" s="6">
        <v>0.75</v>
      </c>
      <c r="B32" s="12"/>
      <c r="C32" s="19" t="str">
        <f t="shared" ref="C32:C39" si="10">IF(AND(NOT(ISBLANK(E32)),NOT(ISBLANK(G32))),IF(E32&gt;G32,2,IF(E32&lt;G32,0,IF(E32=G32,1," ")))," ")</f>
        <v xml:space="preserve"> </v>
      </c>
      <c r="D32" s="13" t="s">
        <v>60</v>
      </c>
      <c r="E32" s="25"/>
      <c r="F32" s="25" t="s">
        <v>9</v>
      </c>
      <c r="G32" s="25"/>
      <c r="H32" s="13" t="s">
        <v>56</v>
      </c>
      <c r="I32" s="15" t="str">
        <f t="shared" ref="I32:I39" si="11">IF(AND(NOT(ISBLANK(E32)),NOT(ISBLANK(G32))),IF(E32&gt;G32,0,IF(E32&lt;G32,2,IF(E32=G32,1," ")))," ")</f>
        <v xml:space="preserve"> </v>
      </c>
      <c r="J32" s="16"/>
      <c r="K32" s="19" t="str">
        <f t="shared" ref="K32:K39" si="12">IF(AND(NOT(ISBLANK(M32)),NOT(ISBLANK(O32))),IF(M32&gt;O32,2,IF(M32&lt;O32,0,IF(M32=O32,1," ")))," ")</f>
        <v xml:space="preserve"> </v>
      </c>
      <c r="L32" s="13" t="s">
        <v>57</v>
      </c>
      <c r="M32" s="25"/>
      <c r="N32" s="25" t="s">
        <v>9</v>
      </c>
      <c r="O32" s="25"/>
      <c r="P32" s="13" t="s">
        <v>52</v>
      </c>
      <c r="Q32" s="15" t="str">
        <f t="shared" ref="Q32:Q39" si="13">IF(AND(NOT(ISBLANK(M32)),NOT(ISBLANK(O32))),IF(M32&gt;O32,0,IF(M32&lt;O32,2,IF(M32=O32,1," ")))," ")</f>
        <v xml:space="preserve"> </v>
      </c>
      <c r="R32" s="17"/>
      <c r="S32" s="6">
        <v>0.75</v>
      </c>
      <c r="T32" s="18"/>
    </row>
    <row r="33" spans="1:20" ht="16.5" thickTop="1" thickBot="1">
      <c r="A33" s="6">
        <v>0.76041666666666663</v>
      </c>
      <c r="B33" s="12"/>
      <c r="C33" s="19" t="str">
        <f t="shared" si="10"/>
        <v xml:space="preserve"> </v>
      </c>
      <c r="D33" s="13" t="s">
        <v>49</v>
      </c>
      <c r="E33" s="25"/>
      <c r="F33" s="25" t="s">
        <v>9</v>
      </c>
      <c r="G33" s="25"/>
      <c r="H33" s="13" t="s">
        <v>50</v>
      </c>
      <c r="I33" s="15" t="str">
        <f t="shared" si="11"/>
        <v xml:space="preserve"> </v>
      </c>
      <c r="J33" s="16"/>
      <c r="K33" s="19" t="str">
        <f t="shared" si="12"/>
        <v xml:space="preserve"> </v>
      </c>
      <c r="L33" s="13" t="s">
        <v>35</v>
      </c>
      <c r="M33" s="25"/>
      <c r="N33" s="25" t="s">
        <v>9</v>
      </c>
      <c r="O33" s="25"/>
      <c r="P33" s="13" t="s">
        <v>51</v>
      </c>
      <c r="Q33" s="15" t="str">
        <f t="shared" si="13"/>
        <v xml:space="preserve"> </v>
      </c>
      <c r="R33" s="17"/>
      <c r="S33" s="6">
        <v>0.76041666666666663</v>
      </c>
      <c r="T33" s="7"/>
    </row>
    <row r="34" spans="1:20" ht="16.5" thickTop="1" thickBot="1">
      <c r="A34" s="6">
        <v>0.77083333333333304</v>
      </c>
      <c r="B34" s="12"/>
      <c r="C34" s="19" t="str">
        <f t="shared" si="10"/>
        <v xml:space="preserve"> </v>
      </c>
      <c r="D34" s="13" t="s">
        <v>56</v>
      </c>
      <c r="E34" s="25"/>
      <c r="F34" s="25" t="s">
        <v>9</v>
      </c>
      <c r="G34" s="25"/>
      <c r="H34" s="13" t="s">
        <v>54</v>
      </c>
      <c r="I34" s="15" t="str">
        <f t="shared" si="11"/>
        <v xml:space="preserve"> </v>
      </c>
      <c r="J34" s="16"/>
      <c r="K34" s="19" t="str">
        <f t="shared" si="12"/>
        <v xml:space="preserve"> </v>
      </c>
      <c r="L34" s="13" t="s">
        <v>57</v>
      </c>
      <c r="M34" s="25"/>
      <c r="N34" s="25" t="s">
        <v>9</v>
      </c>
      <c r="O34" s="25"/>
      <c r="P34" s="13" t="s">
        <v>60</v>
      </c>
      <c r="Q34" s="15" t="str">
        <f t="shared" si="13"/>
        <v xml:space="preserve"> </v>
      </c>
      <c r="R34" s="17"/>
      <c r="S34" s="6">
        <v>0.77083333333333304</v>
      </c>
      <c r="T34" s="7"/>
    </row>
    <row r="35" spans="1:20" ht="16.5" thickTop="1" thickBot="1">
      <c r="A35" s="6">
        <v>0.78125</v>
      </c>
      <c r="B35" s="12"/>
      <c r="C35" s="19" t="str">
        <f t="shared" si="10"/>
        <v xml:space="preserve"> </v>
      </c>
      <c r="D35" s="13" t="s">
        <v>49</v>
      </c>
      <c r="E35" s="25"/>
      <c r="F35" s="25" t="s">
        <v>9</v>
      </c>
      <c r="G35" s="25"/>
      <c r="H35" s="13" t="s">
        <v>35</v>
      </c>
      <c r="I35" s="15" t="str">
        <f t="shared" si="11"/>
        <v xml:space="preserve"> </v>
      </c>
      <c r="J35" s="16"/>
      <c r="K35" s="19" t="str">
        <f t="shared" si="12"/>
        <v xml:space="preserve"> </v>
      </c>
      <c r="L35" s="13" t="s">
        <v>50</v>
      </c>
      <c r="M35" s="25"/>
      <c r="N35" s="25" t="s">
        <v>9</v>
      </c>
      <c r="O35" s="25"/>
      <c r="P35" s="13" t="s">
        <v>51</v>
      </c>
      <c r="Q35" s="15" t="str">
        <f t="shared" si="13"/>
        <v xml:space="preserve"> </v>
      </c>
      <c r="R35" s="17"/>
      <c r="S35" s="6">
        <v>0.78125</v>
      </c>
      <c r="T35" s="7"/>
    </row>
    <row r="36" spans="1:20" ht="16.5" thickTop="1" thickBot="1">
      <c r="A36" s="6">
        <v>0.79166666666666696</v>
      </c>
      <c r="B36" s="12"/>
      <c r="C36" s="19" t="str">
        <f t="shared" si="10"/>
        <v xml:space="preserve"> </v>
      </c>
      <c r="D36" s="13" t="s">
        <v>56</v>
      </c>
      <c r="E36" s="25"/>
      <c r="F36" s="25" t="s">
        <v>9</v>
      </c>
      <c r="G36" s="25"/>
      <c r="H36" s="13" t="s">
        <v>53</v>
      </c>
      <c r="I36" s="15" t="str">
        <f t="shared" si="11"/>
        <v xml:space="preserve"> </v>
      </c>
      <c r="J36" s="16"/>
      <c r="K36" s="19" t="str">
        <f t="shared" si="12"/>
        <v xml:space="preserve"> </v>
      </c>
      <c r="L36" s="13" t="s">
        <v>60</v>
      </c>
      <c r="M36" s="25"/>
      <c r="N36" s="25" t="s">
        <v>9</v>
      </c>
      <c r="O36" s="25"/>
      <c r="P36" s="13" t="s">
        <v>58</v>
      </c>
      <c r="Q36" s="15" t="str">
        <f t="shared" si="13"/>
        <v xml:space="preserve"> </v>
      </c>
      <c r="R36" s="17"/>
      <c r="S36" s="6">
        <v>0.79166666666666696</v>
      </c>
      <c r="T36" s="7"/>
    </row>
    <row r="37" spans="1:20" ht="16.5" thickTop="1" thickBot="1">
      <c r="A37" s="6">
        <v>0.80208333333333304</v>
      </c>
      <c r="B37" s="12"/>
      <c r="C37" s="19" t="str">
        <f t="shared" si="10"/>
        <v xml:space="preserve"> </v>
      </c>
      <c r="D37" s="13" t="s">
        <v>50</v>
      </c>
      <c r="E37" s="25"/>
      <c r="F37" s="25" t="s">
        <v>9</v>
      </c>
      <c r="G37" s="25"/>
      <c r="H37" s="13" t="s">
        <v>59</v>
      </c>
      <c r="I37" s="15" t="str">
        <f t="shared" si="11"/>
        <v xml:space="preserve"> </v>
      </c>
      <c r="J37" s="16"/>
      <c r="K37" s="19" t="str">
        <f t="shared" si="12"/>
        <v xml:space="preserve"> </v>
      </c>
      <c r="L37" s="13" t="s">
        <v>55</v>
      </c>
      <c r="M37" s="25"/>
      <c r="N37" s="25" t="s">
        <v>9</v>
      </c>
      <c r="O37" s="25"/>
      <c r="P37" s="13" t="s">
        <v>35</v>
      </c>
      <c r="Q37" s="15" t="str">
        <f t="shared" si="13"/>
        <v xml:space="preserve"> </v>
      </c>
      <c r="R37" s="17"/>
      <c r="S37" s="6">
        <v>0.80208333333333304</v>
      </c>
      <c r="T37" s="7"/>
    </row>
    <row r="38" spans="1:20" ht="16.5" thickTop="1" thickBot="1">
      <c r="A38" s="6">
        <v>0.8125</v>
      </c>
      <c r="B38" s="12"/>
      <c r="C38" s="19" t="str">
        <f t="shared" si="10"/>
        <v xml:space="preserve"> </v>
      </c>
      <c r="D38" s="13" t="s">
        <v>49</v>
      </c>
      <c r="E38" s="25"/>
      <c r="F38" s="25" t="s">
        <v>9</v>
      </c>
      <c r="G38" s="25"/>
      <c r="H38" s="13" t="s">
        <v>57</v>
      </c>
      <c r="I38" s="15" t="str">
        <f t="shared" si="11"/>
        <v xml:space="preserve"> </v>
      </c>
      <c r="J38" s="16"/>
      <c r="K38" s="19" t="str">
        <f t="shared" si="12"/>
        <v xml:space="preserve"> </v>
      </c>
      <c r="L38" s="13" t="s">
        <v>51</v>
      </c>
      <c r="M38" s="25"/>
      <c r="N38" s="25" t="s">
        <v>9</v>
      </c>
      <c r="O38" s="25"/>
      <c r="P38" s="13" t="s">
        <v>53</v>
      </c>
      <c r="Q38" s="15" t="str">
        <f t="shared" si="13"/>
        <v xml:space="preserve"> </v>
      </c>
      <c r="R38" s="17"/>
      <c r="S38" s="6">
        <v>0.8125</v>
      </c>
      <c r="T38" s="7"/>
    </row>
    <row r="39" spans="1:20" ht="16.5" thickTop="1" thickBot="1">
      <c r="A39" s="6">
        <v>0.82291666666666596</v>
      </c>
      <c r="B39" s="12"/>
      <c r="C39" s="19" t="str">
        <f t="shared" si="10"/>
        <v xml:space="preserve"> </v>
      </c>
      <c r="D39" s="13" t="s">
        <v>50</v>
      </c>
      <c r="E39" s="25"/>
      <c r="F39" s="25" t="s">
        <v>9</v>
      </c>
      <c r="G39" s="25"/>
      <c r="H39" s="13" t="s">
        <v>60</v>
      </c>
      <c r="I39" s="15" t="str">
        <f t="shared" si="11"/>
        <v xml:space="preserve"> </v>
      </c>
      <c r="J39" s="16"/>
      <c r="K39" s="19" t="str">
        <f t="shared" si="12"/>
        <v xml:space="preserve"> </v>
      </c>
      <c r="L39" s="13" t="s">
        <v>52</v>
      </c>
      <c r="M39" s="25"/>
      <c r="N39" s="25" t="s">
        <v>9</v>
      </c>
      <c r="O39" s="25"/>
      <c r="P39" s="13" t="s">
        <v>35</v>
      </c>
      <c r="Q39" s="15" t="str">
        <f t="shared" si="13"/>
        <v xml:space="preserve"> </v>
      </c>
      <c r="R39" s="17"/>
      <c r="S39" s="6">
        <v>0.82291666666666596</v>
      </c>
      <c r="T39" s="24"/>
    </row>
    <row r="40" spans="1:20" ht="16.5" thickTop="1" thickBot="1">
      <c r="A40" s="6">
        <v>0.83333333333333304</v>
      </c>
      <c r="B40" s="113" t="s">
        <v>18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  <c r="S40" s="6">
        <v>0.83333333333333304</v>
      </c>
      <c r="T40" s="7"/>
    </row>
    <row r="41" spans="1:20" ht="16.5" thickTop="1" thickBot="1">
      <c r="A41" s="6">
        <v>0.85416666666666663</v>
      </c>
      <c r="B41" s="12"/>
      <c r="C41" s="19" t="str">
        <f t="shared" ref="C41:C48" si="14">IF(AND(NOT(ISBLANK(E41)),NOT(ISBLANK(G41))),IF(E41&gt;G41,2,IF(E41&lt;G41,0,IF(E41=G41,1," ")))," ")</f>
        <v xml:space="preserve"> </v>
      </c>
      <c r="D41" s="13" t="s">
        <v>51</v>
      </c>
      <c r="E41" s="25"/>
      <c r="F41" s="25" t="s">
        <v>9</v>
      </c>
      <c r="G41" s="25"/>
      <c r="H41" s="13" t="s">
        <v>55</v>
      </c>
      <c r="I41" s="15" t="str">
        <f t="shared" ref="I41:I48" si="15">IF(AND(NOT(ISBLANK(E41)),NOT(ISBLANK(G41))),IF(E41&gt;G41,0,IF(E41&lt;G41,2,IF(E41=G41,1," ")))," ")</f>
        <v xml:space="preserve"> </v>
      </c>
      <c r="J41" s="16"/>
      <c r="K41" s="19" t="str">
        <f t="shared" ref="K41:K48" si="16">IF(AND(NOT(ISBLANK(M41)),NOT(ISBLANK(O41))),IF(M41&gt;O41,2,IF(M41&lt;O41,0,IF(M41=O41,1," ")))," ")</f>
        <v xml:space="preserve"> </v>
      </c>
      <c r="L41" s="13" t="s">
        <v>60</v>
      </c>
      <c r="M41" s="25"/>
      <c r="N41" s="25" t="s">
        <v>9</v>
      </c>
      <c r="O41" s="25"/>
      <c r="P41" s="13" t="s">
        <v>52</v>
      </c>
      <c r="Q41" s="15" t="str">
        <f t="shared" ref="Q41:Q48" si="17">IF(AND(NOT(ISBLANK(M41)),NOT(ISBLANK(O41))),IF(M41&gt;O41,0,IF(M41&lt;O41,2,IF(M41=O41,1," ")))," ")</f>
        <v xml:space="preserve"> </v>
      </c>
      <c r="R41" s="17"/>
      <c r="S41" s="6">
        <v>0.85416666666666663</v>
      </c>
      <c r="T41" s="18"/>
    </row>
    <row r="42" spans="1:20" ht="16.5" thickTop="1" thickBot="1">
      <c r="A42" s="6">
        <v>0.86458333333333337</v>
      </c>
      <c r="B42" s="12"/>
      <c r="C42" s="19" t="str">
        <f t="shared" si="14"/>
        <v xml:space="preserve"> </v>
      </c>
      <c r="D42" s="13" t="s">
        <v>57</v>
      </c>
      <c r="E42" s="25"/>
      <c r="F42" s="25" t="s">
        <v>9</v>
      </c>
      <c r="G42" s="25"/>
      <c r="H42" s="13" t="s">
        <v>50</v>
      </c>
      <c r="I42" s="15" t="str">
        <f t="shared" si="15"/>
        <v xml:space="preserve"> </v>
      </c>
      <c r="J42" s="16"/>
      <c r="K42" s="19" t="str">
        <f t="shared" si="16"/>
        <v xml:space="preserve"> </v>
      </c>
      <c r="L42" s="13" t="s">
        <v>54</v>
      </c>
      <c r="M42" s="25"/>
      <c r="N42" s="25" t="s">
        <v>9</v>
      </c>
      <c r="O42" s="25"/>
      <c r="P42" s="13" t="s">
        <v>35</v>
      </c>
      <c r="Q42" s="15" t="str">
        <f t="shared" si="17"/>
        <v xml:space="preserve"> </v>
      </c>
      <c r="R42" s="17"/>
      <c r="S42" s="6">
        <v>0.86458333333333337</v>
      </c>
      <c r="T42" s="7"/>
    </row>
    <row r="43" spans="1:20" ht="16.5" thickTop="1" thickBot="1">
      <c r="A43" s="6">
        <v>0.875</v>
      </c>
      <c r="B43" s="12"/>
      <c r="C43" s="19" t="str">
        <f t="shared" si="14"/>
        <v xml:space="preserve"> </v>
      </c>
      <c r="D43" s="13" t="s">
        <v>58</v>
      </c>
      <c r="E43" s="25"/>
      <c r="F43" s="25" t="s">
        <v>9</v>
      </c>
      <c r="G43" s="25"/>
      <c r="H43" s="13" t="s">
        <v>49</v>
      </c>
      <c r="I43" s="15" t="str">
        <f t="shared" si="15"/>
        <v xml:space="preserve"> </v>
      </c>
      <c r="J43" s="16"/>
      <c r="K43" s="19" t="str">
        <f t="shared" si="16"/>
        <v xml:space="preserve"> </v>
      </c>
      <c r="L43" s="13" t="s">
        <v>59</v>
      </c>
      <c r="M43" s="25"/>
      <c r="N43" s="25" t="s">
        <v>9</v>
      </c>
      <c r="O43" s="25"/>
      <c r="P43" s="13" t="s">
        <v>60</v>
      </c>
      <c r="Q43" s="15" t="str">
        <f t="shared" si="17"/>
        <v xml:space="preserve"> </v>
      </c>
      <c r="R43" s="17"/>
      <c r="S43" s="6">
        <v>0.875</v>
      </c>
      <c r="T43" s="7"/>
    </row>
    <row r="44" spans="1:20" ht="16.5" thickTop="1" thickBot="1">
      <c r="A44" s="6">
        <v>0.88541666666666696</v>
      </c>
      <c r="B44" s="12"/>
      <c r="C44" s="19" t="str">
        <f t="shared" si="14"/>
        <v xml:space="preserve"> </v>
      </c>
      <c r="D44" s="13" t="s">
        <v>54</v>
      </c>
      <c r="E44" s="25"/>
      <c r="F44" s="25" t="s">
        <v>9</v>
      </c>
      <c r="G44" s="25"/>
      <c r="H44" s="13" t="s">
        <v>51</v>
      </c>
      <c r="I44" s="15" t="str">
        <f t="shared" si="15"/>
        <v xml:space="preserve"> </v>
      </c>
      <c r="J44" s="16"/>
      <c r="K44" s="19" t="str">
        <f t="shared" si="16"/>
        <v xml:space="preserve"> </v>
      </c>
      <c r="L44" s="13" t="s">
        <v>55</v>
      </c>
      <c r="M44" s="25"/>
      <c r="N44" s="25" t="s">
        <v>9</v>
      </c>
      <c r="O44" s="25"/>
      <c r="P44" s="13" t="s">
        <v>56</v>
      </c>
      <c r="Q44" s="15" t="str">
        <f t="shared" si="17"/>
        <v xml:space="preserve"> </v>
      </c>
      <c r="R44" s="17"/>
      <c r="S44" s="6">
        <v>0.88541666666666696</v>
      </c>
      <c r="T44" s="7"/>
    </row>
    <row r="45" spans="1:20" ht="16.5" thickTop="1" thickBot="1">
      <c r="A45" s="6">
        <v>0.89583333333333404</v>
      </c>
      <c r="B45" s="12"/>
      <c r="C45" s="19" t="str">
        <f t="shared" si="14"/>
        <v xml:space="preserve"> </v>
      </c>
      <c r="D45" s="13" t="s">
        <v>60</v>
      </c>
      <c r="E45" s="25"/>
      <c r="F45" s="25" t="s">
        <v>9</v>
      </c>
      <c r="G45" s="25"/>
      <c r="H45" s="13" t="s">
        <v>49</v>
      </c>
      <c r="I45" s="15" t="str">
        <f t="shared" si="15"/>
        <v xml:space="preserve"> </v>
      </c>
      <c r="J45" s="16"/>
      <c r="K45" s="19" t="str">
        <f t="shared" si="16"/>
        <v xml:space="preserve"> </v>
      </c>
      <c r="L45" s="13" t="s">
        <v>53</v>
      </c>
      <c r="M45" s="25"/>
      <c r="N45" s="25" t="s">
        <v>9</v>
      </c>
      <c r="O45" s="25"/>
      <c r="P45" s="13" t="s">
        <v>57</v>
      </c>
      <c r="Q45" s="15" t="str">
        <f t="shared" si="17"/>
        <v xml:space="preserve"> </v>
      </c>
      <c r="R45" s="17"/>
      <c r="S45" s="6">
        <v>0.89583333333333404</v>
      </c>
      <c r="T45" s="7"/>
    </row>
    <row r="46" spans="1:20" ht="16.5" thickTop="1" thickBot="1">
      <c r="A46" s="6">
        <v>0.90625</v>
      </c>
      <c r="B46" s="12"/>
      <c r="C46" s="19" t="str">
        <f t="shared" si="14"/>
        <v xml:space="preserve"> </v>
      </c>
      <c r="D46" s="13" t="s">
        <v>59</v>
      </c>
      <c r="E46" s="25"/>
      <c r="F46" s="25" t="s">
        <v>9</v>
      </c>
      <c r="G46" s="25"/>
      <c r="H46" s="13" t="s">
        <v>55</v>
      </c>
      <c r="I46" s="15" t="str">
        <f t="shared" si="15"/>
        <v xml:space="preserve"> </v>
      </c>
      <c r="J46" s="16"/>
      <c r="K46" s="19" t="str">
        <f t="shared" si="16"/>
        <v xml:space="preserve"> </v>
      </c>
      <c r="L46" s="13" t="s">
        <v>58</v>
      </c>
      <c r="M46" s="25"/>
      <c r="N46" s="25" t="s">
        <v>9</v>
      </c>
      <c r="O46" s="25"/>
      <c r="P46" s="13" t="s">
        <v>54</v>
      </c>
      <c r="Q46" s="15" t="str">
        <f t="shared" si="17"/>
        <v xml:space="preserve"> </v>
      </c>
      <c r="R46" s="17"/>
      <c r="S46" s="6">
        <v>0.90625</v>
      </c>
      <c r="T46" s="7"/>
    </row>
    <row r="47" spans="1:20" ht="16.5" thickTop="1" thickBot="1">
      <c r="A47" s="6">
        <v>0.91666666666666696</v>
      </c>
      <c r="B47" s="12"/>
      <c r="C47" s="19" t="str">
        <f t="shared" si="14"/>
        <v xml:space="preserve"> </v>
      </c>
      <c r="D47" s="13" t="s">
        <v>52</v>
      </c>
      <c r="E47" s="25"/>
      <c r="F47" s="25" t="s">
        <v>9</v>
      </c>
      <c r="G47" s="25"/>
      <c r="H47" s="13" t="s">
        <v>56</v>
      </c>
      <c r="I47" s="15" t="str">
        <f t="shared" si="15"/>
        <v xml:space="preserve"> </v>
      </c>
      <c r="J47" s="16"/>
      <c r="K47" s="19" t="str">
        <f t="shared" si="16"/>
        <v xml:space="preserve"> </v>
      </c>
      <c r="L47" s="13" t="s">
        <v>53</v>
      </c>
      <c r="M47" s="25"/>
      <c r="N47" s="25" t="s">
        <v>9</v>
      </c>
      <c r="O47" s="25"/>
      <c r="P47" s="13" t="s">
        <v>60</v>
      </c>
      <c r="Q47" s="15" t="str">
        <f t="shared" si="17"/>
        <v xml:space="preserve"> </v>
      </c>
      <c r="R47" s="17"/>
      <c r="S47" s="6">
        <v>0.91666666666666696</v>
      </c>
      <c r="T47" s="7"/>
    </row>
    <row r="48" spans="1:20" ht="16.5" thickTop="1" thickBot="1">
      <c r="A48" s="6">
        <v>0.92708333333333404</v>
      </c>
      <c r="B48" s="12"/>
      <c r="C48" s="19" t="str">
        <f t="shared" si="14"/>
        <v xml:space="preserve"> </v>
      </c>
      <c r="D48" s="13" t="s">
        <v>59</v>
      </c>
      <c r="E48" s="25"/>
      <c r="F48" s="25" t="s">
        <v>9</v>
      </c>
      <c r="G48" s="25"/>
      <c r="H48" s="13" t="s">
        <v>54</v>
      </c>
      <c r="I48" s="15" t="str">
        <f t="shared" si="15"/>
        <v xml:space="preserve"> </v>
      </c>
      <c r="J48" s="16"/>
      <c r="K48" s="19" t="str">
        <f t="shared" si="16"/>
        <v xml:space="preserve"> </v>
      </c>
      <c r="L48" s="13" t="s">
        <v>55</v>
      </c>
      <c r="M48" s="25"/>
      <c r="N48" s="25" t="s">
        <v>9</v>
      </c>
      <c r="O48" s="25"/>
      <c r="P48" s="13" t="s">
        <v>58</v>
      </c>
      <c r="Q48" s="15" t="str">
        <f t="shared" si="17"/>
        <v xml:space="preserve"> </v>
      </c>
      <c r="R48" s="17"/>
      <c r="S48" s="6">
        <v>0.92708333333333404</v>
      </c>
      <c r="T48" s="24"/>
    </row>
    <row r="49" spans="1:20" ht="16.5" thickTop="1" thickBot="1">
      <c r="A49" s="6">
        <v>0.937500000000001</v>
      </c>
      <c r="B49" s="115" t="s">
        <v>19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6"/>
      <c r="S49" s="6">
        <v>0.937500000000001</v>
      </c>
      <c r="T49" s="27"/>
    </row>
    <row r="50" spans="1:20" ht="15.5">
      <c r="A50" s="28"/>
      <c r="C50" s="29"/>
      <c r="I50" s="29"/>
      <c r="K50" s="29"/>
      <c r="Q50" s="29"/>
      <c r="S50" s="28"/>
      <c r="T50" s="17"/>
    </row>
    <row r="51" spans="1:20">
      <c r="A51" s="17"/>
      <c r="B51" s="17"/>
      <c r="C51" s="10"/>
      <c r="D51" s="17"/>
      <c r="E51" s="17"/>
      <c r="F51" s="17"/>
      <c r="G51" s="17"/>
      <c r="H51" s="17"/>
      <c r="I51" s="10"/>
      <c r="J51" s="17"/>
      <c r="K51" s="10"/>
      <c r="L51" s="17"/>
      <c r="M51" s="17"/>
      <c r="N51" s="17"/>
      <c r="O51" s="17"/>
      <c r="P51" s="30" t="s">
        <v>21</v>
      </c>
      <c r="Q51" s="10"/>
      <c r="R51" s="17"/>
      <c r="S51" s="17"/>
      <c r="T51" s="17"/>
    </row>
    <row r="52" spans="1:20" ht="15.5">
      <c r="A52" s="17"/>
      <c r="B52" s="17"/>
      <c r="C52" s="10"/>
      <c r="D52" s="17" t="s">
        <v>28</v>
      </c>
      <c r="E52" s="112" t="s">
        <v>20</v>
      </c>
      <c r="F52" s="112"/>
      <c r="G52" s="112"/>
      <c r="H52" s="112"/>
      <c r="I52" s="112"/>
      <c r="J52" s="112"/>
      <c r="K52" s="112"/>
      <c r="L52" s="17"/>
      <c r="M52" s="17"/>
      <c r="N52" s="17"/>
      <c r="O52" s="17"/>
      <c r="P52" s="31" t="s">
        <v>23</v>
      </c>
      <c r="Q52" s="10"/>
      <c r="R52" s="17"/>
      <c r="S52" s="17"/>
      <c r="T52" s="17"/>
    </row>
    <row r="53" spans="1:20" ht="15.5">
      <c r="A53" s="17"/>
      <c r="B53" s="17"/>
      <c r="C53" s="10"/>
      <c r="D53" s="17"/>
      <c r="E53" s="112" t="s">
        <v>22</v>
      </c>
      <c r="F53" s="112"/>
      <c r="G53" s="112"/>
      <c r="H53" s="112"/>
      <c r="I53" s="112"/>
      <c r="J53" s="112"/>
      <c r="K53" s="112"/>
      <c r="L53" s="17"/>
      <c r="M53" s="17"/>
      <c r="N53" s="17"/>
      <c r="O53" s="17"/>
      <c r="P53" s="32" t="s">
        <v>24</v>
      </c>
      <c r="Q53" s="10"/>
      <c r="R53" s="17"/>
      <c r="S53" s="17"/>
      <c r="T53" s="17"/>
    </row>
    <row r="54" spans="1:20">
      <c r="A54" s="17"/>
      <c r="B54" s="17"/>
      <c r="C54" s="10"/>
      <c r="D54" s="17"/>
      <c r="E54" s="17"/>
      <c r="F54" s="17"/>
      <c r="G54" s="17"/>
      <c r="H54" s="17"/>
      <c r="I54" s="10"/>
      <c r="J54" s="17"/>
      <c r="K54" s="10"/>
      <c r="L54" s="17"/>
      <c r="M54" s="17"/>
      <c r="N54" s="17"/>
      <c r="O54" s="17"/>
      <c r="P54" s="33" t="s">
        <v>25</v>
      </c>
      <c r="Q54" s="10"/>
      <c r="R54" s="17"/>
      <c r="S54" s="17"/>
      <c r="T54" s="17"/>
    </row>
    <row r="55" spans="1:20" ht="15.5">
      <c r="A55" s="17"/>
      <c r="B55" s="17"/>
      <c r="C55" s="10"/>
      <c r="D55" s="17" t="s">
        <v>26</v>
      </c>
      <c r="E55" s="112" t="s">
        <v>27</v>
      </c>
      <c r="F55" s="112"/>
      <c r="G55" s="112"/>
      <c r="H55" s="112"/>
      <c r="I55" s="112"/>
      <c r="J55" s="112"/>
      <c r="K55" s="112"/>
      <c r="L55" s="17"/>
      <c r="M55" s="17"/>
      <c r="N55" s="17"/>
      <c r="O55" s="17"/>
      <c r="P55" s="34" t="s">
        <v>26</v>
      </c>
      <c r="Q55" s="10"/>
      <c r="R55" s="17"/>
      <c r="S55" s="17"/>
      <c r="T55" s="17"/>
    </row>
    <row r="56" spans="1:20" ht="15.5">
      <c r="A56" s="17"/>
      <c r="B56" s="17"/>
      <c r="C56" s="10"/>
      <c r="D56" s="17"/>
      <c r="E56" s="112" t="s">
        <v>22</v>
      </c>
      <c r="F56" s="112"/>
      <c r="G56" s="112"/>
      <c r="H56" s="112"/>
      <c r="I56" s="112"/>
      <c r="J56" s="112"/>
      <c r="K56" s="112"/>
      <c r="L56" s="17"/>
      <c r="M56" s="17"/>
      <c r="N56" s="17"/>
      <c r="O56" s="17"/>
      <c r="Q56" s="10"/>
      <c r="R56" s="17"/>
      <c r="S56" s="17"/>
      <c r="T56" s="17"/>
    </row>
    <row r="57" spans="1:20">
      <c r="A57" s="17"/>
      <c r="B57" s="17"/>
      <c r="C57" s="10"/>
      <c r="D57" s="17"/>
      <c r="E57" s="17"/>
      <c r="F57" s="17"/>
      <c r="G57" s="17"/>
      <c r="H57" s="17"/>
      <c r="I57" s="10"/>
      <c r="J57" s="17"/>
      <c r="K57" s="10"/>
      <c r="L57" s="17"/>
      <c r="M57" s="17"/>
      <c r="N57" s="17"/>
      <c r="O57" s="17"/>
      <c r="P57" s="37"/>
      <c r="Q57" s="10"/>
      <c r="R57" s="17"/>
      <c r="S57" s="17"/>
      <c r="T57" s="17"/>
    </row>
    <row r="58" spans="1:20">
      <c r="A58" s="17"/>
      <c r="B58" s="17"/>
      <c r="C58" s="10"/>
      <c r="L58" s="17"/>
      <c r="M58" s="17"/>
      <c r="N58" s="17"/>
      <c r="O58" s="17"/>
      <c r="P58" s="17"/>
      <c r="Q58" s="10"/>
      <c r="R58" s="17"/>
      <c r="S58" s="17"/>
      <c r="T58" s="17"/>
    </row>
    <row r="59" spans="1:20">
      <c r="A59" s="17"/>
      <c r="B59" s="17"/>
      <c r="C59" s="10"/>
      <c r="L59" s="17"/>
      <c r="M59" s="17"/>
      <c r="N59" s="17"/>
      <c r="O59" s="17"/>
      <c r="P59" s="17"/>
      <c r="Q59" s="10"/>
      <c r="R59" s="17"/>
      <c r="S59" s="17"/>
      <c r="T59" s="17"/>
    </row>
  </sheetData>
  <mergeCells count="19">
    <mergeCell ref="B4:R4"/>
    <mergeCell ref="A1:T1"/>
    <mergeCell ref="B2:H2"/>
    <mergeCell ref="I2:K2"/>
    <mergeCell ref="L2:R2"/>
    <mergeCell ref="B3:R3"/>
    <mergeCell ref="E56:K56"/>
    <mergeCell ref="B5:R5"/>
    <mergeCell ref="D6:P6"/>
    <mergeCell ref="B30:R30"/>
    <mergeCell ref="B31:R31"/>
    <mergeCell ref="B40:R40"/>
    <mergeCell ref="B49:R49"/>
    <mergeCell ref="E52:K52"/>
    <mergeCell ref="E53:K53"/>
    <mergeCell ref="E55:K55"/>
    <mergeCell ref="B19:R19"/>
    <mergeCell ref="B20:R20"/>
    <mergeCell ref="B29:R29"/>
  </mergeCells>
  <pageMargins left="0.70866141732283472" right="0.70866141732283472" top="0.78740157480314965" bottom="0.78740157480314965" header="0.31496062992125984" footer="0.31496062992125984"/>
  <pageSetup paperSize="8" scale="71"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T58"/>
  <sheetViews>
    <sheetView zoomScale="55" zoomScaleNormal="55" workbookViewId="0">
      <selection activeCell="J17" sqref="J17"/>
    </sheetView>
  </sheetViews>
  <sheetFormatPr baseColWidth="10" defaultRowHeight="14.5"/>
  <cols>
    <col min="2" max="2" width="21.453125" customWidth="1"/>
    <col min="3" max="3" width="1.453125" customWidth="1"/>
    <col min="4" max="4" width="31.453125" customWidth="1"/>
    <col min="5" max="5" width="9.1796875" customWidth="1"/>
    <col min="6" max="6" width="2.453125" customWidth="1"/>
    <col min="7" max="7" width="9.1796875" customWidth="1"/>
    <col min="8" max="8" width="31.453125" customWidth="1"/>
    <col min="9" max="9" width="1.453125" customWidth="1"/>
    <col min="11" max="11" width="1.453125" customWidth="1"/>
    <col min="12" max="12" width="31.453125" customWidth="1"/>
    <col min="13" max="13" width="9.1796875" customWidth="1"/>
    <col min="14" max="14" width="2.453125" customWidth="1"/>
    <col min="15" max="15" width="9.1796875" customWidth="1"/>
    <col min="16" max="16" width="31.453125" customWidth="1"/>
    <col min="17" max="17" width="1.453125" customWidth="1"/>
    <col min="18" max="18" width="21.453125" customWidth="1"/>
    <col min="20" max="20" width="21.453125" customWidth="1"/>
  </cols>
  <sheetData>
    <row r="1" spans="1:20" ht="29" thickBot="1">
      <c r="A1" s="129" t="s">
        <v>77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1.5" thickBot="1">
      <c r="A2" s="1" t="s">
        <v>0</v>
      </c>
      <c r="B2" s="132" t="s">
        <v>1</v>
      </c>
      <c r="C2" s="132"/>
      <c r="D2" s="132"/>
      <c r="E2" s="132"/>
      <c r="F2" s="132"/>
      <c r="G2" s="132"/>
      <c r="H2" s="133"/>
      <c r="I2" s="134" t="s">
        <v>2</v>
      </c>
      <c r="J2" s="132"/>
      <c r="K2" s="133"/>
      <c r="L2" s="134" t="s">
        <v>3</v>
      </c>
      <c r="M2" s="132"/>
      <c r="N2" s="132"/>
      <c r="O2" s="132"/>
      <c r="P2" s="132"/>
      <c r="Q2" s="132"/>
      <c r="R2" s="133"/>
      <c r="S2" s="2" t="s">
        <v>0</v>
      </c>
      <c r="T2" s="3" t="s">
        <v>4</v>
      </c>
    </row>
    <row r="3" spans="1:20" ht="15.5">
      <c r="A3" s="4">
        <v>0.45833333333333331</v>
      </c>
      <c r="B3" s="135" t="s">
        <v>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4">
        <v>0.45833333333333331</v>
      </c>
      <c r="T3" s="5"/>
    </row>
    <row r="4" spans="1:20" ht="15.5">
      <c r="A4" s="6">
        <v>0.47222222222222227</v>
      </c>
      <c r="B4" s="126" t="s">
        <v>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6">
        <v>0.47222222222222227</v>
      </c>
      <c r="T4" s="7"/>
    </row>
    <row r="5" spans="1:20" ht="16" thickBot="1">
      <c r="A5" s="6">
        <v>0.47916666666666669</v>
      </c>
      <c r="B5" s="117" t="s">
        <v>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6">
        <v>0.47916666666666669</v>
      </c>
      <c r="T5" s="7"/>
    </row>
    <row r="6" spans="1:20" ht="16" thickBot="1">
      <c r="A6" s="6">
        <v>0.48958333333333331</v>
      </c>
      <c r="B6" s="8" t="s">
        <v>8</v>
      </c>
      <c r="C6" s="9"/>
      <c r="D6" s="120" t="s">
        <v>115</v>
      </c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3"/>
      <c r="Q6" s="10"/>
      <c r="R6" s="11" t="s">
        <v>8</v>
      </c>
      <c r="S6" s="6">
        <v>0.48958333333333331</v>
      </c>
      <c r="T6" s="6" t="s">
        <v>4</v>
      </c>
    </row>
    <row r="7" spans="1:20" ht="16.5" thickTop="1" thickBot="1">
      <c r="A7" s="6">
        <v>0.5</v>
      </c>
      <c r="B7" s="12"/>
      <c r="C7" s="9" t="str">
        <f>IF(AND(NOT(ISBLANK(E7)),NOT(ISBLANK(G7))),IF(E7&gt;G7,2,IF(E7&lt;G7,0,IF(E7=G7,1," ")))," ")</f>
        <v xml:space="preserve"> </v>
      </c>
      <c r="D7" s="13" t="s">
        <v>43</v>
      </c>
      <c r="E7" s="90"/>
      <c r="F7" s="21" t="s">
        <v>9</v>
      </c>
      <c r="G7" s="92"/>
      <c r="H7" s="13" t="s">
        <v>10</v>
      </c>
      <c r="I7" s="15" t="str">
        <f>IF(AND(NOT(ISBLANK(E7)),NOT(ISBLANK(G7))),IF(E7&gt;G7,0,IF(E7&lt;G7,2,IF(E7=G7,1," ")))," ")</f>
        <v xml:space="preserve"> </v>
      </c>
      <c r="J7" s="16"/>
      <c r="K7" s="9" t="str">
        <f>IF(AND(NOT(ISBLANK(M7)),NOT(ISBLANK(O7))),IF(M7&gt;O7,2,IF(M7&lt;O7,0,IF(M7=O7,1," ")))," ")</f>
        <v xml:space="preserve"> </v>
      </c>
      <c r="L7" s="13" t="s">
        <v>41</v>
      </c>
      <c r="M7" s="22"/>
      <c r="N7" s="109" t="s">
        <v>9</v>
      </c>
      <c r="O7" s="22"/>
      <c r="P7" s="13" t="s">
        <v>40</v>
      </c>
      <c r="Q7" s="15" t="str">
        <f>IF(AND(NOT(ISBLANK(M7)),NOT(ISBLANK(O7))),IF(M7&gt;O7,0,IF(M7&lt;O7,2,IF(M7=O7,1," ")))," ")</f>
        <v xml:space="preserve"> </v>
      </c>
      <c r="R7" s="91"/>
      <c r="S7" s="6">
        <v>0.5</v>
      </c>
      <c r="T7" s="18"/>
    </row>
    <row r="8" spans="1:20" ht="16.5" thickTop="1" thickBot="1">
      <c r="A8" s="6">
        <v>0.51041666666666696</v>
      </c>
      <c r="B8" s="12"/>
      <c r="C8" s="9" t="str">
        <f t="shared" ref="C8:C18" si="0">IF(AND(NOT(ISBLANK(E8)),NOT(ISBLANK(G8))),IF(E8&gt;G8,2,IF(E8&lt;G8,0,IF(E8=G8,1," ")))," ")</f>
        <v xml:space="preserve"> </v>
      </c>
      <c r="D8" s="110" t="s">
        <v>11</v>
      </c>
      <c r="E8" s="20"/>
      <c r="F8" s="21" t="s">
        <v>9</v>
      </c>
      <c r="G8" s="20"/>
      <c r="H8" s="13" t="s">
        <v>44</v>
      </c>
      <c r="I8" s="15" t="str">
        <f t="shared" ref="I8:I16" si="1">IF(AND(NOT(ISBLANK(E8)),NOT(ISBLANK(G8))),IF(E8&gt;G8,0,IF(E8&lt;G8,2,IF(E8=G8,1," ")))," ")</f>
        <v xml:space="preserve"> </v>
      </c>
      <c r="J8" s="16"/>
      <c r="K8" s="19" t="str">
        <f>IF(AND(NOT(ISBLANK(M8)),NOT(ISBLANK(O8))),IF(M8&gt;O8,2,IF(M8&lt;O8,0,IF(M8=O8,1," ")))," ")</f>
        <v xml:space="preserve"> </v>
      </c>
      <c r="L8" s="13" t="s">
        <v>38</v>
      </c>
      <c r="M8" s="30"/>
      <c r="N8" s="108" t="s">
        <v>9</v>
      </c>
      <c r="O8" s="30"/>
      <c r="P8" s="13" t="s">
        <v>39</v>
      </c>
      <c r="Q8" s="15" t="str">
        <f t="shared" ref="Q8:Q16" si="2">IF(AND(NOT(ISBLANK(M8)),NOT(ISBLANK(O8))),IF(M8&gt;O8,0,IF(M8&lt;O8,2,IF(M8=O8,1," ")))," ")</f>
        <v xml:space="preserve"> </v>
      </c>
      <c r="R8" s="91"/>
      <c r="S8" s="6">
        <v>0.51041666666666696</v>
      </c>
      <c r="T8" s="7"/>
    </row>
    <row r="9" spans="1:20" ht="16.5" thickTop="1" thickBot="1">
      <c r="A9" s="6">
        <v>0.52083333333333404</v>
      </c>
      <c r="B9" s="12"/>
      <c r="C9" s="19" t="str">
        <f t="shared" si="0"/>
        <v xml:space="preserve"> </v>
      </c>
      <c r="D9" s="13" t="s">
        <v>43</v>
      </c>
      <c r="E9" s="20"/>
      <c r="F9" s="21" t="s">
        <v>9</v>
      </c>
      <c r="G9" s="20"/>
      <c r="H9" s="110" t="s">
        <v>11</v>
      </c>
      <c r="I9" s="15" t="str">
        <f t="shared" si="1"/>
        <v xml:space="preserve"> </v>
      </c>
      <c r="J9" s="16"/>
      <c r="K9" s="19" t="str">
        <f t="shared" ref="K9:K18" si="3">IF(AND(NOT(ISBLANK(M9)),NOT(ISBLANK(O9))),IF(M9&gt;O9,2,IF(M9&lt;O9,0,IF(M9=O9,1," ")))," ")</f>
        <v xml:space="preserve"> </v>
      </c>
      <c r="L9" s="13" t="s">
        <v>41</v>
      </c>
      <c r="M9" s="22"/>
      <c r="N9" s="14" t="s">
        <v>9</v>
      </c>
      <c r="O9" s="22"/>
      <c r="P9" s="13" t="s">
        <v>42</v>
      </c>
      <c r="Q9" s="15" t="str">
        <f t="shared" si="2"/>
        <v xml:space="preserve"> </v>
      </c>
      <c r="R9" s="91"/>
      <c r="S9" s="6">
        <v>0.52083333333333404</v>
      </c>
      <c r="T9" s="7"/>
    </row>
    <row r="10" spans="1:20" ht="16.5" thickTop="1" thickBot="1">
      <c r="A10" s="6">
        <v>0.531250000000001</v>
      </c>
      <c r="B10" s="12"/>
      <c r="C10" s="19" t="str">
        <f t="shared" si="0"/>
        <v xml:space="preserve"> </v>
      </c>
      <c r="D10" s="13" t="s">
        <v>10</v>
      </c>
      <c r="E10" s="90"/>
      <c r="F10" s="21" t="s">
        <v>9</v>
      </c>
      <c r="G10" s="92"/>
      <c r="H10" s="13" t="s">
        <v>44</v>
      </c>
      <c r="I10" s="15" t="str">
        <f t="shared" si="1"/>
        <v xml:space="preserve"> </v>
      </c>
      <c r="J10" s="16"/>
      <c r="K10" s="19" t="str">
        <f t="shared" si="3"/>
        <v xml:space="preserve"> </v>
      </c>
      <c r="L10" s="13" t="s">
        <v>38</v>
      </c>
      <c r="M10" s="30"/>
      <c r="N10" s="93" t="s">
        <v>9</v>
      </c>
      <c r="O10" s="30"/>
      <c r="P10" s="13" t="s">
        <v>37</v>
      </c>
      <c r="Q10" s="15" t="str">
        <f t="shared" si="2"/>
        <v xml:space="preserve"> </v>
      </c>
      <c r="R10" s="91"/>
      <c r="S10" s="6">
        <v>0.531250000000001</v>
      </c>
      <c r="T10" s="7"/>
    </row>
    <row r="11" spans="1:20" ht="16.5" thickTop="1" thickBot="1">
      <c r="A11" s="6">
        <v>0.54166666666666796</v>
      </c>
      <c r="B11" s="12"/>
      <c r="C11" s="19" t="str">
        <f t="shared" si="0"/>
        <v xml:space="preserve"> </v>
      </c>
      <c r="D11" s="13" t="s">
        <v>43</v>
      </c>
      <c r="E11" s="20"/>
      <c r="F11" s="21" t="s">
        <v>9</v>
      </c>
      <c r="G11" s="20"/>
      <c r="H11" s="13" t="s">
        <v>44</v>
      </c>
      <c r="I11" s="15" t="str">
        <f t="shared" si="1"/>
        <v xml:space="preserve"> </v>
      </c>
      <c r="J11" s="16"/>
      <c r="K11" s="19" t="str">
        <f t="shared" si="3"/>
        <v xml:space="preserve"> </v>
      </c>
      <c r="L11" s="13" t="s">
        <v>40</v>
      </c>
      <c r="M11" s="22"/>
      <c r="N11" s="14" t="s">
        <v>9</v>
      </c>
      <c r="O11" s="22"/>
      <c r="P11" s="13" t="s">
        <v>42</v>
      </c>
      <c r="Q11" s="15" t="str">
        <f t="shared" si="2"/>
        <v xml:space="preserve"> </v>
      </c>
      <c r="R11" s="91"/>
      <c r="S11" s="6">
        <v>0.54166666666666796</v>
      </c>
      <c r="T11" s="7"/>
    </row>
    <row r="12" spans="1:20" ht="16.5" thickTop="1" thickBot="1">
      <c r="A12" s="6">
        <v>0.55208333333333504</v>
      </c>
      <c r="B12" s="12"/>
      <c r="C12" s="19" t="str">
        <f t="shared" si="0"/>
        <v xml:space="preserve"> </v>
      </c>
      <c r="D12" s="13" t="s">
        <v>10</v>
      </c>
      <c r="E12" s="20"/>
      <c r="F12" s="21" t="s">
        <v>9</v>
      </c>
      <c r="G12" s="20"/>
      <c r="H12" s="110" t="s">
        <v>11</v>
      </c>
      <c r="I12" s="15" t="str">
        <f t="shared" si="1"/>
        <v xml:space="preserve"> </v>
      </c>
      <c r="J12" s="16"/>
      <c r="K12" s="19" t="str">
        <f t="shared" si="3"/>
        <v xml:space="preserve"> </v>
      </c>
      <c r="L12" s="13" t="s">
        <v>39</v>
      </c>
      <c r="M12" s="30"/>
      <c r="N12" s="93" t="s">
        <v>9</v>
      </c>
      <c r="O12" s="30"/>
      <c r="P12" s="23" t="s">
        <v>37</v>
      </c>
      <c r="Q12" s="15" t="str">
        <f t="shared" si="2"/>
        <v xml:space="preserve"> </v>
      </c>
      <c r="R12" s="91"/>
      <c r="S12" s="6">
        <v>0.55208333333333504</v>
      </c>
      <c r="T12" s="7"/>
    </row>
    <row r="13" spans="1:20" ht="16.5" thickTop="1" thickBot="1">
      <c r="A13" s="6">
        <v>0.562500000000002</v>
      </c>
      <c r="B13" s="12"/>
      <c r="C13" s="19" t="str">
        <f t="shared" si="0"/>
        <v xml:space="preserve"> </v>
      </c>
      <c r="D13" s="13" t="s">
        <v>10</v>
      </c>
      <c r="E13" s="90"/>
      <c r="F13" s="21" t="s">
        <v>9</v>
      </c>
      <c r="G13" s="92"/>
      <c r="H13" s="13" t="s">
        <v>43</v>
      </c>
      <c r="I13" s="15" t="str">
        <f t="shared" si="1"/>
        <v xml:space="preserve"> </v>
      </c>
      <c r="J13" s="16"/>
      <c r="K13" s="19" t="str">
        <f t="shared" si="3"/>
        <v xml:space="preserve"> </v>
      </c>
      <c r="L13" s="13" t="s">
        <v>40</v>
      </c>
      <c r="M13" s="22"/>
      <c r="N13" s="14" t="s">
        <v>9</v>
      </c>
      <c r="O13" s="22"/>
      <c r="P13" s="23" t="s">
        <v>41</v>
      </c>
      <c r="Q13" s="15" t="str">
        <f t="shared" si="2"/>
        <v xml:space="preserve"> </v>
      </c>
      <c r="R13" s="91"/>
      <c r="S13" s="6">
        <v>0.562500000000002</v>
      </c>
      <c r="T13" s="7"/>
    </row>
    <row r="14" spans="1:20" ht="16.5" thickTop="1" thickBot="1">
      <c r="A14" s="6">
        <v>0.57291666666666896</v>
      </c>
      <c r="B14" s="12"/>
      <c r="C14" s="19" t="str">
        <f t="shared" si="0"/>
        <v xml:space="preserve"> </v>
      </c>
      <c r="D14" s="13" t="s">
        <v>44</v>
      </c>
      <c r="E14" s="20"/>
      <c r="F14" s="21" t="s">
        <v>9</v>
      </c>
      <c r="G14" s="20"/>
      <c r="H14" s="110" t="s">
        <v>11</v>
      </c>
      <c r="I14" s="15" t="str">
        <f t="shared" si="1"/>
        <v xml:space="preserve"> </v>
      </c>
      <c r="J14" s="16"/>
      <c r="K14" s="19" t="str">
        <f t="shared" si="3"/>
        <v xml:space="preserve"> </v>
      </c>
      <c r="L14" s="13" t="s">
        <v>39</v>
      </c>
      <c r="M14" s="30"/>
      <c r="N14" s="93" t="s">
        <v>9</v>
      </c>
      <c r="O14" s="30"/>
      <c r="P14" s="13" t="s">
        <v>38</v>
      </c>
      <c r="Q14" s="15" t="str">
        <f t="shared" si="2"/>
        <v xml:space="preserve"> </v>
      </c>
      <c r="R14" s="91"/>
      <c r="S14" s="6">
        <v>0.57291666666666896</v>
      </c>
      <c r="T14" s="7"/>
    </row>
    <row r="15" spans="1:20" ht="16.5" thickTop="1" thickBot="1">
      <c r="A15" s="6">
        <v>0.58333333333333603</v>
      </c>
      <c r="B15" s="12"/>
      <c r="C15" s="19" t="str">
        <f t="shared" si="0"/>
        <v xml:space="preserve"> </v>
      </c>
      <c r="D15" s="110" t="s">
        <v>11</v>
      </c>
      <c r="E15" s="20"/>
      <c r="F15" s="21" t="s">
        <v>9</v>
      </c>
      <c r="G15" s="20"/>
      <c r="H15" s="13" t="s">
        <v>43</v>
      </c>
      <c r="I15" s="15" t="str">
        <f t="shared" si="1"/>
        <v xml:space="preserve"> </v>
      </c>
      <c r="J15" s="16"/>
      <c r="K15" s="19" t="str">
        <f t="shared" si="3"/>
        <v xml:space="preserve"> </v>
      </c>
      <c r="L15" s="13" t="s">
        <v>42</v>
      </c>
      <c r="M15" s="22"/>
      <c r="N15" s="14" t="s">
        <v>9</v>
      </c>
      <c r="O15" s="22"/>
      <c r="P15" s="13" t="s">
        <v>41</v>
      </c>
      <c r="Q15" s="15" t="str">
        <f t="shared" si="2"/>
        <v xml:space="preserve"> </v>
      </c>
      <c r="R15" s="91"/>
      <c r="S15" s="6">
        <v>0.58333333333333603</v>
      </c>
      <c r="T15" s="7"/>
    </row>
    <row r="16" spans="1:20" ht="16.5" thickTop="1" thickBot="1">
      <c r="A16" s="6">
        <v>0.593750000000003</v>
      </c>
      <c r="B16" s="12"/>
      <c r="C16" s="19" t="str">
        <f t="shared" si="0"/>
        <v xml:space="preserve"> </v>
      </c>
      <c r="D16" s="13" t="s">
        <v>44</v>
      </c>
      <c r="E16" s="90"/>
      <c r="F16" s="21" t="s">
        <v>9</v>
      </c>
      <c r="G16" s="92"/>
      <c r="H16" s="13" t="s">
        <v>10</v>
      </c>
      <c r="I16" s="15" t="str">
        <f t="shared" si="1"/>
        <v xml:space="preserve"> </v>
      </c>
      <c r="J16" s="16"/>
      <c r="K16" s="19" t="str">
        <f t="shared" si="3"/>
        <v xml:space="preserve"> </v>
      </c>
      <c r="L16" s="13" t="s">
        <v>37</v>
      </c>
      <c r="M16" s="94"/>
      <c r="N16" s="93" t="s">
        <v>9</v>
      </c>
      <c r="O16" s="95"/>
      <c r="P16" s="13" t="s">
        <v>38</v>
      </c>
      <c r="Q16" s="15" t="str">
        <f t="shared" si="2"/>
        <v xml:space="preserve"> </v>
      </c>
      <c r="R16" s="91"/>
      <c r="S16" s="6">
        <v>0.593750000000003</v>
      </c>
      <c r="T16" s="7"/>
    </row>
    <row r="17" spans="1:20" ht="16.5" thickTop="1" thickBot="1">
      <c r="A17" s="6">
        <v>0.60416666666666663</v>
      </c>
      <c r="B17" s="12"/>
      <c r="C17" s="19" t="str">
        <f t="shared" si="0"/>
        <v xml:space="preserve"> </v>
      </c>
      <c r="D17" s="13" t="s">
        <v>44</v>
      </c>
      <c r="E17" s="90"/>
      <c r="F17" s="21" t="s">
        <v>9</v>
      </c>
      <c r="G17" s="92"/>
      <c r="H17" s="13" t="s">
        <v>43</v>
      </c>
      <c r="I17" s="15" t="str">
        <f>IF(AND(NOT(ISBLANK(E17)),NOT(ISBLANK(G17))),IF(E17&gt;G17,0,IF(E17&lt;G17,2,IF(E17=G17,1," ")))," ")</f>
        <v xml:space="preserve"> </v>
      </c>
      <c r="J17" s="16"/>
      <c r="K17" s="19" t="str">
        <f t="shared" si="3"/>
        <v xml:space="preserve"> </v>
      </c>
      <c r="L17" s="13" t="s">
        <v>42</v>
      </c>
      <c r="M17" s="96"/>
      <c r="N17" s="14" t="s">
        <v>9</v>
      </c>
      <c r="O17" s="96"/>
      <c r="P17" s="13" t="s">
        <v>40</v>
      </c>
      <c r="Q17" s="15" t="str">
        <f>IF(AND(NOT(ISBLANK(M17)),NOT(ISBLANK(O17))),IF(M17&gt;O17,0,IF(M17&lt;O17,2,IF(M17=O17,1," ")))," ")</f>
        <v xml:space="preserve"> </v>
      </c>
      <c r="R17" s="91"/>
      <c r="S17" s="6">
        <v>0.60416666666666663</v>
      </c>
      <c r="T17" s="7"/>
    </row>
    <row r="18" spans="1:20" ht="16.5" thickTop="1" thickBot="1">
      <c r="A18" s="6">
        <v>0.61458333333333337</v>
      </c>
      <c r="B18" s="12"/>
      <c r="C18" s="19" t="str">
        <f t="shared" si="0"/>
        <v xml:space="preserve"> </v>
      </c>
      <c r="D18" s="110" t="s">
        <v>11</v>
      </c>
      <c r="E18" s="90"/>
      <c r="F18" s="21" t="s">
        <v>9</v>
      </c>
      <c r="G18" s="92"/>
      <c r="H18" s="13" t="s">
        <v>10</v>
      </c>
      <c r="I18" s="15" t="str">
        <f>IF(AND(NOT(ISBLANK(E18)),NOT(ISBLANK(G18))),IF(E18&gt;G18,0,IF(E18&lt;G18,2,IF(E18=G18,1," ")))," ")</f>
        <v xml:space="preserve"> </v>
      </c>
      <c r="J18" s="16"/>
      <c r="K18" s="19" t="str">
        <f t="shared" si="3"/>
        <v xml:space="preserve"> </v>
      </c>
      <c r="L18" s="13" t="s">
        <v>37</v>
      </c>
      <c r="M18" s="94"/>
      <c r="N18" s="93" t="s">
        <v>9</v>
      </c>
      <c r="O18" s="95"/>
      <c r="P18" s="13" t="s">
        <v>39</v>
      </c>
      <c r="Q18" s="15" t="str">
        <f>IF(AND(NOT(ISBLANK(M18)),NOT(ISBLANK(O18))),IF(M18&gt;O18,0,IF(M18&lt;O18,2,IF(M18=O18,1," ")))," ")</f>
        <v xml:space="preserve"> </v>
      </c>
      <c r="R18" s="91"/>
      <c r="S18" s="6">
        <v>0.61458333333333337</v>
      </c>
      <c r="T18" s="24"/>
    </row>
    <row r="19" spans="1:20" ht="16.5" thickTop="1" thickBot="1">
      <c r="A19" s="6">
        <v>0.625</v>
      </c>
      <c r="B19" s="113" t="s">
        <v>18</v>
      </c>
      <c r="C19" s="113"/>
      <c r="D19" s="12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6">
        <v>0.625</v>
      </c>
      <c r="T19" s="7"/>
    </row>
    <row r="20" spans="1:20" ht="16" thickBot="1">
      <c r="A20" s="6">
        <f>A19+TIME(0,15,0)</f>
        <v>0.63541666666666663</v>
      </c>
      <c r="B20" s="124" t="s">
        <v>12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6">
        <f>S19+TIME(0,15,0)</f>
        <v>0.63541666666666663</v>
      </c>
      <c r="T20" s="7"/>
    </row>
    <row r="21" spans="1:20" ht="16.5" thickTop="1" thickBot="1">
      <c r="A21" s="6">
        <f t="shared" ref="A21:A29" si="4">A20+TIME(0,15,0)</f>
        <v>0.64583333333333326</v>
      </c>
      <c r="B21" s="12"/>
      <c r="C21" s="19" t="str">
        <f t="shared" ref="C21:C28" si="5">IF(AND(NOT(ISBLANK(E21)),NOT(ISBLANK(G21))),IF(E21&gt;G21,2,IF(E21&lt;G21,0,IF(E21=G21,1," ")))," ")</f>
        <v xml:space="preserve"> </v>
      </c>
      <c r="D21" s="97" t="s">
        <v>45</v>
      </c>
      <c r="E21" s="98"/>
      <c r="F21" s="99" t="s">
        <v>9</v>
      </c>
      <c r="G21" s="98"/>
      <c r="H21" s="97" t="s">
        <v>46</v>
      </c>
      <c r="I21" s="15" t="str">
        <f t="shared" ref="I21:I28" si="6">IF(AND(NOT(ISBLANK(E21)),NOT(ISBLANK(G21))),IF(E21&gt;G21,0,IF(E21&lt;G21,2,IF(E21=G21,1," ")))," ")</f>
        <v xml:space="preserve"> </v>
      </c>
      <c r="J21" s="16"/>
      <c r="K21" s="19" t="str">
        <f t="shared" ref="K21:K28" si="7">IF(AND(NOT(ISBLANK(M21)),NOT(ISBLANK(O21))),IF(M21&gt;O21,2,IF(M21&lt;O21,0,IF(M21=O21,1," ")))," ")</f>
        <v xml:space="preserve"> </v>
      </c>
      <c r="L21" s="13" t="s">
        <v>13</v>
      </c>
      <c r="M21" s="98"/>
      <c r="N21" s="99" t="s">
        <v>9</v>
      </c>
      <c r="O21" s="98"/>
      <c r="P21" s="13" t="s">
        <v>14</v>
      </c>
      <c r="Q21" s="15" t="str">
        <f t="shared" ref="Q21:Q28" si="8">IF(AND(NOT(ISBLANK(M21)),NOT(ISBLANK(O21))),IF(M21&gt;O21,0,IF(M21&lt;O21,2,IF(M21=O21,1," ")))," ")</f>
        <v xml:space="preserve"> </v>
      </c>
      <c r="R21" s="91"/>
      <c r="S21" s="6">
        <f t="shared" ref="S21:S29" si="9">S20+TIME(0,15,0)</f>
        <v>0.64583333333333326</v>
      </c>
      <c r="T21" s="18"/>
    </row>
    <row r="22" spans="1:20" ht="16.5" thickTop="1" thickBot="1">
      <c r="A22" s="6">
        <f t="shared" si="4"/>
        <v>0.65624999999999989</v>
      </c>
      <c r="B22" s="12"/>
      <c r="C22" s="19" t="str">
        <f t="shared" si="5"/>
        <v xml:space="preserve"> </v>
      </c>
      <c r="D22" s="100" t="s">
        <v>45</v>
      </c>
      <c r="E22" s="98"/>
      <c r="F22" s="99" t="s">
        <v>9</v>
      </c>
      <c r="G22" s="98"/>
      <c r="H22" s="100" t="s">
        <v>47</v>
      </c>
      <c r="I22" s="15" t="str">
        <f t="shared" si="6"/>
        <v xml:space="preserve"> </v>
      </c>
      <c r="J22" s="16"/>
      <c r="K22" s="19" t="str">
        <f t="shared" si="7"/>
        <v xml:space="preserve"> </v>
      </c>
      <c r="L22" s="100" t="s">
        <v>48</v>
      </c>
      <c r="M22" s="98"/>
      <c r="N22" s="99" t="s">
        <v>9</v>
      </c>
      <c r="O22" s="98"/>
      <c r="P22" s="13" t="s">
        <v>14</v>
      </c>
      <c r="Q22" s="15" t="str">
        <f t="shared" si="8"/>
        <v xml:space="preserve"> </v>
      </c>
      <c r="R22" s="91"/>
      <c r="S22" s="6">
        <f t="shared" si="9"/>
        <v>0.65624999999999989</v>
      </c>
      <c r="T22" s="7"/>
    </row>
    <row r="23" spans="1:20" ht="16.5" thickTop="1" thickBot="1">
      <c r="A23" s="6">
        <f t="shared" si="4"/>
        <v>0.66666666666666652</v>
      </c>
      <c r="B23" s="12"/>
      <c r="C23" s="19" t="str">
        <f t="shared" si="5"/>
        <v xml:space="preserve"> </v>
      </c>
      <c r="D23" s="13" t="s">
        <v>13</v>
      </c>
      <c r="E23" s="98"/>
      <c r="F23" s="99" t="s">
        <v>9</v>
      </c>
      <c r="G23" s="98"/>
      <c r="H23" s="100" t="s">
        <v>46</v>
      </c>
      <c r="I23" s="15" t="str">
        <f t="shared" si="6"/>
        <v xml:space="preserve"> </v>
      </c>
      <c r="J23" s="16"/>
      <c r="K23" s="19" t="str">
        <f t="shared" si="7"/>
        <v xml:space="preserve"> </v>
      </c>
      <c r="L23" s="101" t="s">
        <v>47</v>
      </c>
      <c r="M23" s="98"/>
      <c r="N23" s="99" t="s">
        <v>9</v>
      </c>
      <c r="O23" s="98"/>
      <c r="P23" s="100" t="s">
        <v>48</v>
      </c>
      <c r="Q23" s="15" t="str">
        <f t="shared" si="8"/>
        <v xml:space="preserve"> </v>
      </c>
      <c r="R23" s="91"/>
      <c r="S23" s="6">
        <f t="shared" si="9"/>
        <v>0.66666666666666652</v>
      </c>
      <c r="T23" s="7"/>
    </row>
    <row r="24" spans="1:20" ht="16.5" thickTop="1" thickBot="1">
      <c r="A24" s="6">
        <f t="shared" si="4"/>
        <v>0.67708333333333315</v>
      </c>
      <c r="B24" s="12"/>
      <c r="C24" s="19" t="str">
        <f t="shared" si="5"/>
        <v xml:space="preserve"> </v>
      </c>
      <c r="D24" s="100" t="s">
        <v>46</v>
      </c>
      <c r="E24" s="98"/>
      <c r="F24" s="99" t="s">
        <v>9</v>
      </c>
      <c r="G24" s="98"/>
      <c r="H24" s="100" t="s">
        <v>48</v>
      </c>
      <c r="I24" s="15" t="str">
        <f t="shared" si="6"/>
        <v xml:space="preserve"> </v>
      </c>
      <c r="J24" s="16"/>
      <c r="K24" s="19" t="str">
        <f t="shared" si="7"/>
        <v xml:space="preserve"> </v>
      </c>
      <c r="L24" s="13" t="s">
        <v>13</v>
      </c>
      <c r="M24" s="98"/>
      <c r="N24" s="99" t="s">
        <v>9</v>
      </c>
      <c r="O24" s="98"/>
      <c r="P24" s="101" t="s">
        <v>45</v>
      </c>
      <c r="Q24" s="15" t="str">
        <f t="shared" si="8"/>
        <v xml:space="preserve"> </v>
      </c>
      <c r="R24" s="91"/>
      <c r="S24" s="6">
        <f t="shared" si="9"/>
        <v>0.67708333333333315</v>
      </c>
      <c r="T24" s="7"/>
    </row>
    <row r="25" spans="1:20" ht="16.5" thickTop="1" thickBot="1">
      <c r="A25" s="6">
        <f t="shared" si="4"/>
        <v>0.68749999999999978</v>
      </c>
      <c r="B25" s="12"/>
      <c r="C25" s="19" t="str">
        <f t="shared" si="5"/>
        <v xml:space="preserve"> </v>
      </c>
      <c r="I25" s="15" t="str">
        <f t="shared" si="6"/>
        <v xml:space="preserve"> </v>
      </c>
      <c r="J25" s="16"/>
      <c r="K25" s="19" t="str">
        <f t="shared" si="7"/>
        <v xml:space="preserve"> </v>
      </c>
      <c r="L25" s="13" t="s">
        <v>14</v>
      </c>
      <c r="M25" s="98"/>
      <c r="N25" s="99" t="s">
        <v>9</v>
      </c>
      <c r="O25" s="98"/>
      <c r="P25" s="100" t="s">
        <v>47</v>
      </c>
      <c r="Q25" s="15" t="str">
        <f t="shared" si="8"/>
        <v xml:space="preserve"> </v>
      </c>
      <c r="R25" s="91"/>
      <c r="S25" s="6">
        <f t="shared" si="9"/>
        <v>0.68749999999999978</v>
      </c>
      <c r="T25" s="7"/>
    </row>
    <row r="26" spans="1:20" ht="16.5" thickTop="1" thickBot="1">
      <c r="A26" s="6">
        <f t="shared" si="4"/>
        <v>0.69791666666666641</v>
      </c>
      <c r="B26" s="12"/>
      <c r="C26" s="19" t="str">
        <f t="shared" si="5"/>
        <v xml:space="preserve"> </v>
      </c>
      <c r="D26" s="100" t="s">
        <v>45</v>
      </c>
      <c r="E26" s="105"/>
      <c r="F26" s="106" t="s">
        <v>9</v>
      </c>
      <c r="G26" s="107"/>
      <c r="H26" s="100" t="s">
        <v>48</v>
      </c>
      <c r="I26" s="15" t="str">
        <f t="shared" si="6"/>
        <v xml:space="preserve"> </v>
      </c>
      <c r="J26" s="16"/>
      <c r="K26" s="19" t="str">
        <f t="shared" si="7"/>
        <v xml:space="preserve"> </v>
      </c>
      <c r="L26" s="102" t="s">
        <v>46</v>
      </c>
      <c r="M26" s="98"/>
      <c r="N26" s="99" t="s">
        <v>9</v>
      </c>
      <c r="O26" s="98"/>
      <c r="P26" s="102" t="s">
        <v>47</v>
      </c>
      <c r="Q26" s="15" t="str">
        <f t="shared" si="8"/>
        <v xml:space="preserve"> </v>
      </c>
      <c r="R26" s="91"/>
      <c r="S26" s="6">
        <f t="shared" si="9"/>
        <v>0.69791666666666641</v>
      </c>
      <c r="T26" s="7"/>
    </row>
    <row r="27" spans="1:20" ht="16.5" thickTop="1" thickBot="1">
      <c r="A27" s="6">
        <f t="shared" si="4"/>
        <v>0.70833333333333304</v>
      </c>
      <c r="B27" s="12"/>
      <c r="C27" s="19" t="str">
        <f t="shared" si="5"/>
        <v xml:space="preserve"> </v>
      </c>
      <c r="D27" s="100" t="s">
        <v>45</v>
      </c>
      <c r="E27" s="98"/>
      <c r="F27" s="99" t="s">
        <v>9</v>
      </c>
      <c r="G27" s="98"/>
      <c r="H27" s="13" t="s">
        <v>14</v>
      </c>
      <c r="I27" s="15" t="str">
        <f t="shared" si="6"/>
        <v xml:space="preserve"> </v>
      </c>
      <c r="J27" s="16"/>
      <c r="K27" s="19" t="str">
        <f t="shared" si="7"/>
        <v xml:space="preserve"> </v>
      </c>
      <c r="L27" s="13" t="s">
        <v>13</v>
      </c>
      <c r="M27" s="98"/>
      <c r="N27" s="99" t="s">
        <v>9</v>
      </c>
      <c r="O27" s="98"/>
      <c r="P27" s="100" t="s">
        <v>48</v>
      </c>
      <c r="Q27" s="15" t="str">
        <f t="shared" si="8"/>
        <v xml:space="preserve"> </v>
      </c>
      <c r="R27" s="91"/>
      <c r="S27" s="6">
        <f t="shared" si="9"/>
        <v>0.70833333333333304</v>
      </c>
      <c r="T27" s="7"/>
    </row>
    <row r="28" spans="1:20" ht="16.5" thickTop="1" thickBot="1">
      <c r="A28" s="6">
        <f t="shared" si="4"/>
        <v>0.71874999999999967</v>
      </c>
      <c r="B28" s="12"/>
      <c r="C28" s="19" t="str">
        <f t="shared" si="5"/>
        <v xml:space="preserve"> </v>
      </c>
      <c r="D28" s="100" t="s">
        <v>46</v>
      </c>
      <c r="E28" s="98"/>
      <c r="F28" s="99" t="s">
        <v>9</v>
      </c>
      <c r="G28" s="98"/>
      <c r="H28" s="13" t="s">
        <v>14</v>
      </c>
      <c r="I28" s="15" t="str">
        <f t="shared" si="6"/>
        <v xml:space="preserve"> </v>
      </c>
      <c r="J28" s="16"/>
      <c r="K28" s="19" t="str">
        <f t="shared" si="7"/>
        <v xml:space="preserve"> </v>
      </c>
      <c r="L28" s="13" t="s">
        <v>13</v>
      </c>
      <c r="M28" s="98"/>
      <c r="N28" s="99" t="s">
        <v>9</v>
      </c>
      <c r="O28" s="98"/>
      <c r="P28" s="100" t="s">
        <v>47</v>
      </c>
      <c r="Q28" s="15" t="str">
        <f t="shared" si="8"/>
        <v xml:space="preserve"> </v>
      </c>
      <c r="R28" s="91"/>
      <c r="S28" s="6">
        <f t="shared" si="9"/>
        <v>0.71874999999999967</v>
      </c>
      <c r="T28" s="24"/>
    </row>
    <row r="29" spans="1:20" ht="16.5" thickTop="1" thickBot="1">
      <c r="A29" s="6">
        <f t="shared" si="4"/>
        <v>0.7291666666666663</v>
      </c>
      <c r="B29" s="124" t="s">
        <v>12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6">
        <f t="shared" si="9"/>
        <v>0.7291666666666663</v>
      </c>
      <c r="T29" s="7"/>
    </row>
    <row r="30" spans="1:20" ht="16" thickBot="1">
      <c r="A30" s="6">
        <v>0.73611111111111116</v>
      </c>
      <c r="B30" s="124" t="s">
        <v>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6">
        <v>0.73611111111111116</v>
      </c>
      <c r="T30" s="7"/>
    </row>
    <row r="31" spans="1:20" ht="16" thickBot="1">
      <c r="A31" s="6">
        <v>0.74305555555555547</v>
      </c>
      <c r="B31" s="113" t="s">
        <v>16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6">
        <v>0.74305555555555547</v>
      </c>
      <c r="T31" s="7"/>
    </row>
    <row r="32" spans="1:20" ht="16.5" thickTop="1" thickBot="1">
      <c r="A32" s="6">
        <v>0.75</v>
      </c>
      <c r="B32" s="12"/>
      <c r="C32" s="19" t="str">
        <f t="shared" ref="C32:C39" si="10">IF(AND(NOT(ISBLANK(E32)),NOT(ISBLANK(G32))),IF(E32&gt;G32,2,IF(E32&lt;G32,0,IF(E32=G32,1," ")))," ")</f>
        <v xml:space="preserve"> </v>
      </c>
      <c r="D32" s="13" t="s">
        <v>60</v>
      </c>
      <c r="E32" s="25"/>
      <c r="F32" s="25" t="s">
        <v>9</v>
      </c>
      <c r="G32" s="25"/>
      <c r="H32" s="13" t="s">
        <v>54</v>
      </c>
      <c r="I32" s="15" t="str">
        <f t="shared" ref="I32:I39" si="11">IF(AND(NOT(ISBLANK(E32)),NOT(ISBLANK(G32))),IF(E32&gt;G32,0,IF(E32&lt;G32,2,IF(E32=G32,1," ")))," ")</f>
        <v xml:space="preserve"> </v>
      </c>
      <c r="J32" s="16"/>
      <c r="K32" s="19" t="str">
        <f t="shared" ref="K32:K39" si="12">IF(AND(NOT(ISBLANK(M32)),NOT(ISBLANK(O32))),IF(M32&gt;O32,2,IF(M32&lt;O32,0,IF(M32=O32,1," ")))," ")</f>
        <v xml:space="preserve"> </v>
      </c>
      <c r="L32" s="13" t="s">
        <v>57</v>
      </c>
      <c r="M32" s="25"/>
      <c r="N32" s="25" t="s">
        <v>9</v>
      </c>
      <c r="O32" s="25"/>
      <c r="P32" s="13" t="s">
        <v>55</v>
      </c>
      <c r="Q32" s="15" t="str">
        <f t="shared" ref="Q32:Q39" si="13">IF(AND(NOT(ISBLANK(M32)),NOT(ISBLANK(O32))),IF(M32&gt;O32,0,IF(M32&lt;O32,2,IF(M32=O32,1," ")))," ")</f>
        <v xml:space="preserve"> </v>
      </c>
      <c r="R32" s="17"/>
      <c r="S32" s="6">
        <v>0.75</v>
      </c>
      <c r="T32" s="18"/>
    </row>
    <row r="33" spans="1:20" ht="16.5" thickTop="1" thickBot="1">
      <c r="A33" s="6">
        <v>0.76041666666666663</v>
      </c>
      <c r="B33" s="12"/>
      <c r="C33" s="19" t="str">
        <f t="shared" si="10"/>
        <v xml:space="preserve"> </v>
      </c>
      <c r="D33" s="13" t="s">
        <v>51</v>
      </c>
      <c r="E33" s="25"/>
      <c r="F33" s="25" t="s">
        <v>9</v>
      </c>
      <c r="G33" s="25"/>
      <c r="H33" s="13" t="s">
        <v>49</v>
      </c>
      <c r="I33" s="15" t="str">
        <f t="shared" si="11"/>
        <v xml:space="preserve"> </v>
      </c>
      <c r="J33" s="16"/>
      <c r="K33" s="19" t="str">
        <f t="shared" si="12"/>
        <v xml:space="preserve"> </v>
      </c>
      <c r="L33" s="13" t="s">
        <v>35</v>
      </c>
      <c r="M33" s="25"/>
      <c r="N33" s="25" t="s">
        <v>9</v>
      </c>
      <c r="O33" s="25"/>
      <c r="P33" s="13" t="s">
        <v>50</v>
      </c>
      <c r="Q33" s="15" t="str">
        <f t="shared" si="13"/>
        <v xml:space="preserve"> </v>
      </c>
      <c r="R33" s="17"/>
      <c r="S33" s="6">
        <v>0.76041666666666663</v>
      </c>
      <c r="T33" s="7"/>
    </row>
    <row r="34" spans="1:20" ht="16.5" thickTop="1" thickBot="1">
      <c r="A34" s="6">
        <v>0.77083333333333304</v>
      </c>
      <c r="B34" s="12"/>
      <c r="C34" s="19" t="str">
        <f t="shared" si="10"/>
        <v xml:space="preserve"> </v>
      </c>
      <c r="D34" s="13" t="s">
        <v>55</v>
      </c>
      <c r="E34" s="25"/>
      <c r="F34" s="25" t="s">
        <v>9</v>
      </c>
      <c r="G34" s="25"/>
      <c r="H34" s="13" t="s">
        <v>60</v>
      </c>
      <c r="I34" s="15" t="str">
        <f t="shared" si="11"/>
        <v xml:space="preserve"> </v>
      </c>
      <c r="J34" s="16"/>
      <c r="K34" s="19" t="str">
        <f t="shared" si="12"/>
        <v xml:space="preserve"> </v>
      </c>
      <c r="L34" s="13" t="s">
        <v>54</v>
      </c>
      <c r="M34" s="25"/>
      <c r="N34" s="25" t="s">
        <v>9</v>
      </c>
      <c r="O34" s="25"/>
      <c r="P34" s="13" t="s">
        <v>57</v>
      </c>
      <c r="Q34" s="15" t="str">
        <f t="shared" si="13"/>
        <v xml:space="preserve"> </v>
      </c>
      <c r="R34" s="17"/>
      <c r="S34" s="6">
        <v>0.77083333333333304</v>
      </c>
      <c r="T34" s="7"/>
    </row>
    <row r="35" spans="1:20" ht="16.5" thickTop="1" thickBot="1">
      <c r="A35" s="6">
        <v>0.78125</v>
      </c>
      <c r="B35" s="12"/>
      <c r="C35" s="19" t="str">
        <f t="shared" si="10"/>
        <v xml:space="preserve"> </v>
      </c>
      <c r="D35" s="13" t="s">
        <v>52</v>
      </c>
      <c r="E35" s="25"/>
      <c r="F35" s="25" t="s">
        <v>9</v>
      </c>
      <c r="G35" s="25"/>
      <c r="H35" s="13" t="s">
        <v>58</v>
      </c>
      <c r="I35" s="15" t="str">
        <f t="shared" si="11"/>
        <v xml:space="preserve"> </v>
      </c>
      <c r="J35" s="16"/>
      <c r="K35" s="19" t="str">
        <f t="shared" si="12"/>
        <v xml:space="preserve"> </v>
      </c>
      <c r="L35" s="13" t="s">
        <v>53</v>
      </c>
      <c r="M35" s="25"/>
      <c r="N35" s="25" t="s">
        <v>9</v>
      </c>
      <c r="O35" s="25"/>
      <c r="P35" s="13" t="s">
        <v>59</v>
      </c>
      <c r="Q35" s="15" t="str">
        <f t="shared" si="13"/>
        <v xml:space="preserve"> </v>
      </c>
      <c r="R35" s="17"/>
      <c r="S35" s="6">
        <v>0.78125</v>
      </c>
      <c r="T35" s="7"/>
    </row>
    <row r="36" spans="1:20" ht="16.5" thickTop="1" thickBot="1">
      <c r="A36" s="6">
        <v>0.79166666666666696</v>
      </c>
      <c r="B36" s="12"/>
      <c r="C36" s="19" t="str">
        <f t="shared" si="10"/>
        <v xml:space="preserve"> </v>
      </c>
      <c r="D36" s="13" t="s">
        <v>50</v>
      </c>
      <c r="E36" s="25"/>
      <c r="F36" s="25" t="s">
        <v>9</v>
      </c>
      <c r="G36" s="25"/>
      <c r="H36" s="13" t="s">
        <v>56</v>
      </c>
      <c r="I36" s="15" t="str">
        <f t="shared" si="11"/>
        <v xml:space="preserve"> </v>
      </c>
      <c r="J36" s="16"/>
      <c r="K36" s="19" t="str">
        <f t="shared" si="12"/>
        <v xml:space="preserve"> </v>
      </c>
      <c r="L36" s="13" t="s">
        <v>60</v>
      </c>
      <c r="M36" s="25"/>
      <c r="N36" s="25" t="s">
        <v>9</v>
      </c>
      <c r="O36" s="25"/>
      <c r="P36" s="13" t="s">
        <v>51</v>
      </c>
      <c r="Q36" s="15" t="str">
        <f t="shared" si="13"/>
        <v xml:space="preserve"> </v>
      </c>
      <c r="R36" s="17"/>
      <c r="S36" s="6">
        <v>0.79166666666666696</v>
      </c>
      <c r="T36" s="7"/>
    </row>
    <row r="37" spans="1:20" ht="16.5" thickTop="1" thickBot="1">
      <c r="A37" s="6">
        <v>0.80208333333333304</v>
      </c>
      <c r="B37" s="12"/>
      <c r="C37" s="19" t="str">
        <f t="shared" si="10"/>
        <v xml:space="preserve"> </v>
      </c>
      <c r="D37" s="13" t="s">
        <v>49</v>
      </c>
      <c r="E37" s="25"/>
      <c r="F37" s="25" t="s">
        <v>9</v>
      </c>
      <c r="G37" s="25"/>
      <c r="H37" s="13" t="s">
        <v>59</v>
      </c>
      <c r="I37" s="15" t="str">
        <f t="shared" si="11"/>
        <v xml:space="preserve"> </v>
      </c>
      <c r="J37" s="16"/>
      <c r="K37" s="19" t="str">
        <f t="shared" si="12"/>
        <v xml:space="preserve"> </v>
      </c>
      <c r="L37" s="13" t="s">
        <v>53</v>
      </c>
      <c r="M37" s="25"/>
      <c r="N37" s="25" t="s">
        <v>9</v>
      </c>
      <c r="O37" s="25"/>
      <c r="P37" s="13" t="s">
        <v>58</v>
      </c>
      <c r="Q37" s="15" t="str">
        <f t="shared" si="13"/>
        <v xml:space="preserve"> </v>
      </c>
      <c r="R37" s="17"/>
      <c r="S37" s="6">
        <v>0.80208333333333304</v>
      </c>
      <c r="T37" s="7"/>
    </row>
    <row r="38" spans="1:20" ht="16.5" thickTop="1" thickBot="1">
      <c r="A38" s="6">
        <v>0.8125</v>
      </c>
      <c r="B38" s="12"/>
      <c r="C38" s="19" t="str">
        <f t="shared" si="10"/>
        <v xml:space="preserve"> </v>
      </c>
      <c r="D38" s="13" t="s">
        <v>51</v>
      </c>
      <c r="E38" s="25"/>
      <c r="F38" s="25" t="s">
        <v>9</v>
      </c>
      <c r="G38" s="25"/>
      <c r="H38" s="13" t="s">
        <v>52</v>
      </c>
      <c r="I38" s="15" t="str">
        <f t="shared" si="11"/>
        <v xml:space="preserve"> </v>
      </c>
      <c r="J38" s="16"/>
      <c r="K38" s="19" t="str">
        <f t="shared" si="12"/>
        <v xml:space="preserve"> </v>
      </c>
      <c r="L38" s="13" t="s">
        <v>35</v>
      </c>
      <c r="M38" s="25"/>
      <c r="N38" s="25" t="s">
        <v>9</v>
      </c>
      <c r="O38" s="25"/>
      <c r="P38" s="13" t="s">
        <v>60</v>
      </c>
      <c r="Q38" s="15" t="str">
        <f t="shared" si="13"/>
        <v xml:space="preserve"> </v>
      </c>
      <c r="R38" s="17"/>
      <c r="S38" s="6">
        <v>0.8125</v>
      </c>
      <c r="T38" s="7"/>
    </row>
    <row r="39" spans="1:20" ht="16.5" thickTop="1" thickBot="1">
      <c r="A39" s="6">
        <v>0.82291666666666596</v>
      </c>
      <c r="B39" s="12"/>
      <c r="C39" s="19" t="str">
        <f t="shared" si="10"/>
        <v xml:space="preserve"> </v>
      </c>
      <c r="D39" s="13" t="s">
        <v>56</v>
      </c>
      <c r="E39" s="25"/>
      <c r="F39" s="25" t="s">
        <v>9</v>
      </c>
      <c r="G39" s="25"/>
      <c r="H39" s="13" t="s">
        <v>49</v>
      </c>
      <c r="I39" s="15" t="str">
        <f t="shared" si="11"/>
        <v xml:space="preserve"> </v>
      </c>
      <c r="J39" s="16"/>
      <c r="K39" s="19" t="str">
        <f t="shared" si="12"/>
        <v xml:space="preserve"> </v>
      </c>
      <c r="L39" s="13" t="s">
        <v>58</v>
      </c>
      <c r="M39" s="25"/>
      <c r="N39" s="25" t="s">
        <v>9</v>
      </c>
      <c r="O39" s="25"/>
      <c r="P39" s="13" t="s">
        <v>50</v>
      </c>
      <c r="Q39" s="15" t="str">
        <f t="shared" si="13"/>
        <v xml:space="preserve"> </v>
      </c>
      <c r="R39" s="17"/>
      <c r="S39" s="6">
        <v>0.82291666666666596</v>
      </c>
      <c r="T39" s="24"/>
    </row>
    <row r="40" spans="1:20" ht="16.5" thickTop="1" thickBot="1">
      <c r="A40" s="6">
        <v>0.83333333333333337</v>
      </c>
      <c r="B40" s="12"/>
      <c r="C40" s="19" t="str">
        <f t="shared" ref="C40" si="14">IF(AND(NOT(ISBLANK(E40)),NOT(ISBLANK(G40))),IF(E40&gt;G40,2,IF(E40&lt;G40,0,IF(E40=G40,1," ")))," ")</f>
        <v xml:space="preserve"> </v>
      </c>
      <c r="D40" s="13" t="s">
        <v>59</v>
      </c>
      <c r="E40" s="25"/>
      <c r="F40" s="25" t="s">
        <v>9</v>
      </c>
      <c r="G40" s="25"/>
      <c r="H40" s="13" t="s">
        <v>52</v>
      </c>
      <c r="I40" s="15" t="str">
        <f t="shared" ref="I40" si="15">IF(AND(NOT(ISBLANK(E40)),NOT(ISBLANK(G40))),IF(E40&gt;G40,0,IF(E40&lt;G40,2,IF(E40=G40,1," ")))," ")</f>
        <v xml:space="preserve"> </v>
      </c>
      <c r="J40" s="16"/>
      <c r="K40" s="19" t="str">
        <f t="shared" ref="K40" si="16">IF(AND(NOT(ISBLANK(M40)),NOT(ISBLANK(O40))),IF(M40&gt;O40,2,IF(M40&lt;O40,0,IF(M40=O40,1," ")))," ")</f>
        <v xml:space="preserve"> </v>
      </c>
      <c r="L40" s="13" t="s">
        <v>35</v>
      </c>
      <c r="M40" s="25"/>
      <c r="N40" s="25" t="s">
        <v>9</v>
      </c>
      <c r="O40" s="25"/>
      <c r="P40" s="13" t="s">
        <v>53</v>
      </c>
      <c r="Q40" s="15" t="str">
        <f t="shared" ref="Q40" si="17">IF(AND(NOT(ISBLANK(M40)),NOT(ISBLANK(O40))),IF(M40&gt;O40,0,IF(M40&lt;O40,2,IF(M40=O40,1," ")))," ")</f>
        <v xml:space="preserve"> </v>
      </c>
      <c r="R40" s="17"/>
      <c r="S40" s="6">
        <v>0.83333333333333337</v>
      </c>
      <c r="T40" s="24"/>
    </row>
    <row r="41" spans="1:20" ht="16.5" thickTop="1" thickBot="1">
      <c r="A41" s="6">
        <v>0.84375</v>
      </c>
      <c r="B41" s="113" t="s">
        <v>18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4"/>
      <c r="S41" s="6">
        <v>0.84375</v>
      </c>
      <c r="T41" s="39"/>
    </row>
    <row r="42" spans="1:20" ht="16.5" thickTop="1" thickBot="1">
      <c r="A42" s="6">
        <v>0.86458333333333337</v>
      </c>
      <c r="B42" s="12"/>
      <c r="C42" s="19" t="str">
        <f t="shared" ref="C42:C47" si="18">IF(AND(NOT(ISBLANK(E42)),NOT(ISBLANK(G42))),IF(E42&gt;G42,2,IF(E42&lt;G42,0,IF(E42=G42,1," ")))," ")</f>
        <v xml:space="preserve"> </v>
      </c>
      <c r="D42" s="13" t="s">
        <v>62</v>
      </c>
      <c r="E42" s="25"/>
      <c r="F42" s="25" t="s">
        <v>9</v>
      </c>
      <c r="G42" s="25"/>
      <c r="H42" s="13" t="s">
        <v>68</v>
      </c>
      <c r="I42" s="15" t="str">
        <f t="shared" ref="I42:I47" si="19">IF(AND(NOT(ISBLANK(E42)),NOT(ISBLANK(G42))),IF(E42&gt;G42,0,IF(E42&lt;G42,2,IF(E42=G42,1," ")))," ")</f>
        <v xml:space="preserve"> </v>
      </c>
      <c r="J42" s="16"/>
      <c r="K42" s="19" t="str">
        <f t="shared" ref="K42:K47" si="20">IF(AND(NOT(ISBLANK(M42)),NOT(ISBLANK(O42))),IF(M42&gt;O42,2,IF(M42&lt;O42,0,IF(M42=O42,1," ")))," ")</f>
        <v xml:space="preserve"> </v>
      </c>
      <c r="L42" s="13" t="s">
        <v>72</v>
      </c>
      <c r="M42" s="25"/>
      <c r="N42" s="25" t="s">
        <v>9</v>
      </c>
      <c r="O42" s="25"/>
      <c r="P42" s="13" t="s">
        <v>74</v>
      </c>
      <c r="Q42" s="15" t="str">
        <f t="shared" ref="Q42:Q47" si="21">IF(AND(NOT(ISBLANK(M42)),NOT(ISBLANK(O42))),IF(M42&gt;O42,0,IF(M42&lt;O42,2,IF(M42=O42,1," ")))," ")</f>
        <v xml:space="preserve"> </v>
      </c>
      <c r="R42" s="17"/>
      <c r="S42" s="6">
        <v>0.86458333333333337</v>
      </c>
      <c r="T42" s="7"/>
    </row>
    <row r="43" spans="1:20" ht="16.5" thickTop="1" thickBot="1">
      <c r="A43" s="6">
        <v>0.875</v>
      </c>
      <c r="B43" s="12"/>
      <c r="C43" s="19" t="str">
        <f t="shared" si="18"/>
        <v xml:space="preserve"> </v>
      </c>
      <c r="D43" s="13" t="s">
        <v>63</v>
      </c>
      <c r="E43" s="25"/>
      <c r="F43" s="25" t="s">
        <v>9</v>
      </c>
      <c r="G43" s="25"/>
      <c r="H43" s="13" t="s">
        <v>69</v>
      </c>
      <c r="I43" s="15" t="str">
        <f t="shared" si="19"/>
        <v xml:space="preserve"> </v>
      </c>
      <c r="J43" s="16"/>
      <c r="K43" s="19" t="str">
        <f t="shared" si="20"/>
        <v xml:space="preserve"> </v>
      </c>
      <c r="L43" s="13" t="s">
        <v>71</v>
      </c>
      <c r="M43" s="25"/>
      <c r="N43" s="25" t="s">
        <v>9</v>
      </c>
      <c r="O43" s="25"/>
      <c r="P43" s="13" t="s">
        <v>66</v>
      </c>
      <c r="Q43" s="15" t="str">
        <f t="shared" si="21"/>
        <v xml:space="preserve"> </v>
      </c>
      <c r="R43" s="17"/>
      <c r="S43" s="6">
        <v>0.875</v>
      </c>
      <c r="T43" s="7"/>
    </row>
    <row r="44" spans="1:20" ht="16.5" thickTop="1" thickBot="1">
      <c r="A44" s="6">
        <v>0.88541666666666696</v>
      </c>
      <c r="B44" s="12"/>
      <c r="C44" s="19" t="str">
        <f t="shared" si="18"/>
        <v xml:space="preserve"> </v>
      </c>
      <c r="D44" s="13" t="s">
        <v>64</v>
      </c>
      <c r="E44" s="25"/>
      <c r="F44" s="25" t="s">
        <v>9</v>
      </c>
      <c r="G44" s="25"/>
      <c r="H44" s="13" t="s">
        <v>70</v>
      </c>
      <c r="I44" s="15" t="str">
        <f t="shared" si="19"/>
        <v xml:space="preserve"> </v>
      </c>
      <c r="J44" s="16"/>
      <c r="K44" s="19" t="str">
        <f t="shared" si="20"/>
        <v xml:space="preserve"> </v>
      </c>
      <c r="L44" s="13" t="s">
        <v>73</v>
      </c>
      <c r="M44" s="25"/>
      <c r="N44" s="25" t="s">
        <v>9</v>
      </c>
      <c r="O44" s="25"/>
      <c r="P44" s="13" t="s">
        <v>67</v>
      </c>
      <c r="Q44" s="15" t="str">
        <f t="shared" si="21"/>
        <v xml:space="preserve"> </v>
      </c>
      <c r="R44" s="17"/>
      <c r="S44" s="6">
        <v>0.88541666666666696</v>
      </c>
      <c r="T44" s="7"/>
    </row>
    <row r="45" spans="1:20" ht="16.5" thickTop="1" thickBot="1">
      <c r="A45" s="6">
        <v>0.89583333333333404</v>
      </c>
      <c r="B45" s="12"/>
      <c r="C45" s="19" t="str">
        <f t="shared" si="18"/>
        <v xml:space="preserve"> </v>
      </c>
      <c r="D45" s="13" t="s">
        <v>65</v>
      </c>
      <c r="E45" s="25"/>
      <c r="F45" s="25" t="s">
        <v>9</v>
      </c>
      <c r="G45" s="25"/>
      <c r="H45" s="13" t="s">
        <v>71</v>
      </c>
      <c r="I45" s="15" t="str">
        <f t="shared" si="19"/>
        <v xml:space="preserve"> </v>
      </c>
      <c r="J45" s="16"/>
      <c r="K45" s="19" t="str">
        <f t="shared" si="20"/>
        <v xml:space="preserve"> </v>
      </c>
      <c r="L45" s="13" t="s">
        <v>69</v>
      </c>
      <c r="M45" s="25"/>
      <c r="N45" s="25" t="s">
        <v>9</v>
      </c>
      <c r="O45" s="25"/>
      <c r="P45" s="13" t="s">
        <v>72</v>
      </c>
      <c r="Q45" s="15" t="str">
        <f t="shared" si="21"/>
        <v xml:space="preserve"> </v>
      </c>
      <c r="R45" s="17"/>
      <c r="S45" s="6">
        <v>0.89583333333333404</v>
      </c>
      <c r="T45" s="7"/>
    </row>
    <row r="46" spans="1:20" ht="16.5" thickTop="1" thickBot="1">
      <c r="A46" s="6">
        <v>0.90625</v>
      </c>
      <c r="B46" s="12"/>
      <c r="C46" s="19" t="str">
        <f t="shared" si="18"/>
        <v xml:space="preserve"> </v>
      </c>
      <c r="D46" s="13" t="s">
        <v>66</v>
      </c>
      <c r="E46" s="25"/>
      <c r="F46" s="25" t="s">
        <v>9</v>
      </c>
      <c r="G46" s="25"/>
      <c r="H46" s="13" t="s">
        <v>64</v>
      </c>
      <c r="I46" s="15" t="str">
        <f t="shared" si="19"/>
        <v xml:space="preserve"> </v>
      </c>
      <c r="J46" s="16"/>
      <c r="K46" s="19" t="str">
        <f t="shared" si="20"/>
        <v xml:space="preserve"> </v>
      </c>
      <c r="L46" s="13" t="s">
        <v>68</v>
      </c>
      <c r="M46" s="25"/>
      <c r="N46" s="25" t="s">
        <v>9</v>
      </c>
      <c r="O46" s="25"/>
      <c r="P46" s="13" t="s">
        <v>63</v>
      </c>
      <c r="Q46" s="15" t="str">
        <f t="shared" si="21"/>
        <v xml:space="preserve"> </v>
      </c>
      <c r="R46" s="17"/>
      <c r="S46" s="6">
        <v>0.90625</v>
      </c>
      <c r="T46" s="7"/>
    </row>
    <row r="47" spans="1:20" ht="16.5" thickTop="1" thickBot="1">
      <c r="A47" s="6">
        <v>0.91666666666666696</v>
      </c>
      <c r="B47" s="12"/>
      <c r="C47" s="19" t="str">
        <f t="shared" si="18"/>
        <v xml:space="preserve"> </v>
      </c>
      <c r="D47" s="13" t="s">
        <v>67</v>
      </c>
      <c r="E47" s="25"/>
      <c r="F47" s="25" t="s">
        <v>9</v>
      </c>
      <c r="G47" s="25"/>
      <c r="H47" s="13" t="s">
        <v>65</v>
      </c>
      <c r="I47" s="15" t="str">
        <f t="shared" si="19"/>
        <v xml:space="preserve"> </v>
      </c>
      <c r="J47" s="16"/>
      <c r="K47" s="19" t="str">
        <f t="shared" si="20"/>
        <v xml:space="preserve"> </v>
      </c>
      <c r="L47" s="13" t="s">
        <v>70</v>
      </c>
      <c r="M47" s="25"/>
      <c r="N47" s="25" t="s">
        <v>9</v>
      </c>
      <c r="O47" s="25"/>
      <c r="P47" s="13" t="s">
        <v>73</v>
      </c>
      <c r="Q47" s="15" t="str">
        <f t="shared" si="21"/>
        <v xml:space="preserve"> </v>
      </c>
      <c r="R47" s="17"/>
      <c r="S47" s="6">
        <v>0.91666666666666696</v>
      </c>
      <c r="T47" s="7"/>
    </row>
    <row r="48" spans="1:20" ht="16.5" thickTop="1" thickBot="1">
      <c r="A48" s="6">
        <v>0.92708333333333337</v>
      </c>
      <c r="B48" s="115" t="s">
        <v>19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  <c r="S48" s="6">
        <v>0.92708333333333337</v>
      </c>
      <c r="T48" s="27"/>
    </row>
    <row r="49" spans="1:20" ht="15.5">
      <c r="A49" s="28"/>
      <c r="C49" s="29"/>
      <c r="I49" s="29"/>
      <c r="K49" s="29"/>
      <c r="Q49" s="29"/>
      <c r="S49" s="28"/>
      <c r="T49" s="17"/>
    </row>
    <row r="50" spans="1:20">
      <c r="A50" s="17"/>
      <c r="B50" s="17"/>
      <c r="C50" s="10"/>
      <c r="D50" s="17"/>
      <c r="E50" s="17"/>
      <c r="F50" s="17"/>
      <c r="G50" s="17"/>
      <c r="H50" s="17"/>
      <c r="I50" s="10"/>
      <c r="J50" s="17"/>
      <c r="K50" s="10"/>
      <c r="L50" s="17"/>
      <c r="M50" s="17"/>
      <c r="N50" s="17"/>
      <c r="O50" s="17"/>
      <c r="P50" s="30" t="s">
        <v>21</v>
      </c>
      <c r="Q50" s="10"/>
      <c r="R50" s="17"/>
      <c r="S50" s="17"/>
      <c r="T50" s="17"/>
    </row>
    <row r="51" spans="1:20" ht="15.5">
      <c r="A51" s="17"/>
      <c r="B51" s="17"/>
      <c r="C51" s="10"/>
      <c r="D51" s="17" t="s">
        <v>28</v>
      </c>
      <c r="E51" s="112" t="s">
        <v>20</v>
      </c>
      <c r="F51" s="112"/>
      <c r="G51" s="112"/>
      <c r="H51" s="112"/>
      <c r="I51" s="112"/>
      <c r="J51" s="112"/>
      <c r="K51" s="112"/>
      <c r="L51" s="17"/>
      <c r="M51" s="17"/>
      <c r="N51" s="17"/>
      <c r="O51" s="17"/>
      <c r="P51" s="31" t="s">
        <v>23</v>
      </c>
      <c r="Q51" s="10"/>
      <c r="R51" s="17"/>
      <c r="S51" s="17"/>
      <c r="T51" s="17"/>
    </row>
    <row r="52" spans="1:20" ht="15.5">
      <c r="A52" s="17"/>
      <c r="B52" s="17"/>
      <c r="C52" s="10"/>
      <c r="D52" s="17"/>
      <c r="E52" s="112" t="s">
        <v>22</v>
      </c>
      <c r="F52" s="112"/>
      <c r="G52" s="112"/>
      <c r="H52" s="112"/>
      <c r="I52" s="112"/>
      <c r="J52" s="112"/>
      <c r="K52" s="112"/>
      <c r="L52" s="17"/>
      <c r="M52" s="17"/>
      <c r="N52" s="17"/>
      <c r="O52" s="17"/>
      <c r="P52" s="32" t="s">
        <v>24</v>
      </c>
      <c r="Q52" s="10"/>
      <c r="R52" s="17"/>
      <c r="S52" s="17"/>
      <c r="T52" s="17"/>
    </row>
    <row r="53" spans="1:20">
      <c r="A53" s="17"/>
      <c r="B53" s="17"/>
      <c r="C53" s="10"/>
      <c r="D53" s="17"/>
      <c r="E53" s="17"/>
      <c r="F53" s="17"/>
      <c r="G53" s="17"/>
      <c r="H53" s="17"/>
      <c r="I53" s="10"/>
      <c r="J53" s="17"/>
      <c r="K53" s="10"/>
      <c r="L53" s="17"/>
      <c r="M53" s="17"/>
      <c r="N53" s="17"/>
      <c r="O53" s="17"/>
      <c r="P53" s="33" t="s">
        <v>25</v>
      </c>
      <c r="Q53" s="10"/>
      <c r="R53" s="17"/>
      <c r="S53" s="17"/>
      <c r="T53" s="17"/>
    </row>
    <row r="54" spans="1:20" ht="15.5">
      <c r="A54" s="17"/>
      <c r="B54" s="17"/>
      <c r="C54" s="10"/>
      <c r="D54" s="17" t="s">
        <v>26</v>
      </c>
      <c r="E54" s="112" t="s">
        <v>27</v>
      </c>
      <c r="F54" s="112"/>
      <c r="G54" s="112"/>
      <c r="H54" s="112"/>
      <c r="I54" s="112"/>
      <c r="J54" s="112"/>
      <c r="K54" s="112"/>
      <c r="L54" s="17"/>
      <c r="M54" s="17"/>
      <c r="N54" s="17"/>
      <c r="O54" s="17"/>
      <c r="P54" s="34" t="s">
        <v>26</v>
      </c>
      <c r="Q54" s="10"/>
      <c r="R54" s="17"/>
      <c r="S54" s="17"/>
      <c r="T54" s="17"/>
    </row>
    <row r="55" spans="1:20" ht="15.5">
      <c r="A55" s="17"/>
      <c r="B55" s="17"/>
      <c r="C55" s="10"/>
      <c r="D55" s="17"/>
      <c r="E55" s="112" t="s">
        <v>22</v>
      </c>
      <c r="F55" s="112"/>
      <c r="G55" s="112"/>
      <c r="H55" s="112"/>
      <c r="I55" s="112"/>
      <c r="J55" s="112"/>
      <c r="K55" s="112"/>
      <c r="L55" s="17"/>
      <c r="M55" s="17"/>
      <c r="N55" s="17"/>
      <c r="O55" s="17"/>
      <c r="Q55" s="10"/>
      <c r="R55" s="17"/>
      <c r="S55" s="17"/>
      <c r="T55" s="17"/>
    </row>
    <row r="56" spans="1:20">
      <c r="A56" s="17"/>
      <c r="B56" s="17"/>
      <c r="C56" s="10"/>
      <c r="D56" s="17"/>
      <c r="E56" s="17"/>
      <c r="F56" s="17"/>
      <c r="G56" s="17"/>
      <c r="H56" s="17"/>
      <c r="I56" s="10"/>
      <c r="J56" s="17"/>
      <c r="K56" s="10"/>
      <c r="L56" s="17"/>
      <c r="M56" s="17"/>
      <c r="N56" s="17"/>
      <c r="O56" s="17"/>
      <c r="P56" s="37"/>
      <c r="Q56" s="10"/>
      <c r="R56" s="17"/>
      <c r="S56" s="17"/>
      <c r="T56" s="17"/>
    </row>
    <row r="57" spans="1:20">
      <c r="A57" s="17"/>
      <c r="B57" s="17"/>
      <c r="C57" s="10"/>
      <c r="L57" s="17"/>
      <c r="M57" s="17"/>
      <c r="N57" s="17"/>
      <c r="O57" s="17"/>
      <c r="P57" s="17"/>
      <c r="Q57" s="10"/>
      <c r="R57" s="17"/>
      <c r="S57" s="17"/>
      <c r="T57" s="17"/>
    </row>
    <row r="58" spans="1:20">
      <c r="A58" s="17"/>
      <c r="B58" s="17"/>
      <c r="C58" s="10"/>
      <c r="L58" s="17"/>
      <c r="M58" s="17"/>
      <c r="N58" s="17"/>
      <c r="O58" s="17"/>
      <c r="P58" s="17"/>
      <c r="Q58" s="10"/>
      <c r="R58" s="17"/>
      <c r="S58" s="17"/>
      <c r="T58" s="17"/>
    </row>
  </sheetData>
  <mergeCells count="19">
    <mergeCell ref="B4:R4"/>
    <mergeCell ref="A1:T1"/>
    <mergeCell ref="B2:H2"/>
    <mergeCell ref="I2:K2"/>
    <mergeCell ref="L2:R2"/>
    <mergeCell ref="B3:R3"/>
    <mergeCell ref="E55:K55"/>
    <mergeCell ref="B5:R5"/>
    <mergeCell ref="D6:P6"/>
    <mergeCell ref="B30:R30"/>
    <mergeCell ref="B31:R31"/>
    <mergeCell ref="B41:R41"/>
    <mergeCell ref="B48:R48"/>
    <mergeCell ref="E51:K51"/>
    <mergeCell ref="E52:K52"/>
    <mergeCell ref="E54:K54"/>
    <mergeCell ref="B19:R19"/>
    <mergeCell ref="B20:R20"/>
    <mergeCell ref="B29:R29"/>
  </mergeCells>
  <pageMargins left="0.70866141732283472" right="0.70866141732283472" top="0.78740157480314965" bottom="0.78740157480314965" header="0.31496062992125984" footer="0.31496062992125984"/>
  <pageSetup paperSize="8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T58"/>
  <sheetViews>
    <sheetView zoomScale="55" zoomScaleNormal="55" workbookViewId="0">
      <selection activeCell="J16" sqref="J16"/>
    </sheetView>
  </sheetViews>
  <sheetFormatPr baseColWidth="10" defaultRowHeight="14.5"/>
  <cols>
    <col min="2" max="2" width="21.453125" customWidth="1"/>
    <col min="3" max="3" width="1.453125" customWidth="1"/>
    <col min="4" max="4" width="31.453125" customWidth="1"/>
    <col min="5" max="5" width="9.1796875" customWidth="1"/>
    <col min="6" max="6" width="2.453125" customWidth="1"/>
    <col min="7" max="7" width="9.1796875" customWidth="1"/>
    <col min="8" max="8" width="31.453125" customWidth="1"/>
    <col min="9" max="9" width="1.453125" customWidth="1"/>
    <col min="11" max="11" width="1.453125" customWidth="1"/>
    <col min="12" max="12" width="31.453125" customWidth="1"/>
    <col min="13" max="13" width="9.1796875" customWidth="1"/>
    <col min="14" max="14" width="2.453125" customWidth="1"/>
    <col min="15" max="15" width="9.1796875" customWidth="1"/>
    <col min="16" max="16" width="31.453125" customWidth="1"/>
    <col min="17" max="17" width="1.453125" customWidth="1"/>
    <col min="18" max="18" width="21.453125" customWidth="1"/>
    <col min="20" max="20" width="21.453125" customWidth="1"/>
  </cols>
  <sheetData>
    <row r="1" spans="1:20" ht="29" thickBot="1">
      <c r="A1" s="129" t="s">
        <v>78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1.5" thickBot="1">
      <c r="A2" s="1" t="s">
        <v>0</v>
      </c>
      <c r="B2" s="132" t="s">
        <v>1</v>
      </c>
      <c r="C2" s="132"/>
      <c r="D2" s="132"/>
      <c r="E2" s="132"/>
      <c r="F2" s="132"/>
      <c r="G2" s="132"/>
      <c r="H2" s="133"/>
      <c r="I2" s="134" t="s">
        <v>2</v>
      </c>
      <c r="J2" s="132"/>
      <c r="K2" s="133"/>
      <c r="L2" s="134" t="s">
        <v>3</v>
      </c>
      <c r="M2" s="132"/>
      <c r="N2" s="132"/>
      <c r="O2" s="132"/>
      <c r="P2" s="132"/>
      <c r="Q2" s="132"/>
      <c r="R2" s="133"/>
      <c r="S2" s="2" t="s">
        <v>0</v>
      </c>
      <c r="T2" s="3" t="s">
        <v>4</v>
      </c>
    </row>
    <row r="3" spans="1:20" ht="15.5">
      <c r="A3" s="4">
        <v>0.45833333333333331</v>
      </c>
      <c r="B3" s="135" t="s">
        <v>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4">
        <v>0.45833333333333331</v>
      </c>
      <c r="T3" s="5"/>
    </row>
    <row r="4" spans="1:20" ht="15.5">
      <c r="A4" s="6">
        <v>0.47222222222222227</v>
      </c>
      <c r="B4" s="126" t="s">
        <v>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6">
        <v>0.47222222222222227</v>
      </c>
      <c r="T4" s="7"/>
    </row>
    <row r="5" spans="1:20" ht="16" thickBot="1">
      <c r="A5" s="6">
        <v>0.47916666666666669</v>
      </c>
      <c r="B5" s="117" t="s">
        <v>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6">
        <v>0.47916666666666669</v>
      </c>
      <c r="T5" s="7"/>
    </row>
    <row r="6" spans="1:20" ht="16" thickBot="1">
      <c r="A6" s="6">
        <v>0.48958333333333331</v>
      </c>
      <c r="B6" s="8" t="s">
        <v>8</v>
      </c>
      <c r="C6" s="9"/>
      <c r="D6" s="120" t="s">
        <v>115</v>
      </c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3"/>
      <c r="Q6" s="10"/>
      <c r="R6" s="11" t="s">
        <v>8</v>
      </c>
      <c r="S6" s="6">
        <v>0.48958333333333331</v>
      </c>
      <c r="T6" s="6" t="s">
        <v>4</v>
      </c>
    </row>
    <row r="7" spans="1:20" ht="16.5" thickTop="1" thickBot="1">
      <c r="A7" s="6">
        <v>0.5</v>
      </c>
      <c r="B7" s="12"/>
      <c r="C7" s="9" t="str">
        <f>IF(AND(NOT(ISBLANK(E7)),NOT(ISBLANK(G7))),IF(E7&gt;G7,2,IF(E7&lt;G7,0,IF(E7=G7,1," ")))," ")</f>
        <v xml:space="preserve"> </v>
      </c>
      <c r="D7" s="13" t="s">
        <v>10</v>
      </c>
      <c r="E7" s="90"/>
      <c r="F7" s="21" t="s">
        <v>9</v>
      </c>
      <c r="G7" s="92"/>
      <c r="H7" s="110" t="s">
        <v>11</v>
      </c>
      <c r="I7" s="15" t="str">
        <f>IF(AND(NOT(ISBLANK(E7)),NOT(ISBLANK(G7))),IF(E7&gt;G7,0,IF(E7&lt;G7,2,IF(E7=G7,1," ")))," ")</f>
        <v xml:space="preserve"> </v>
      </c>
      <c r="J7" s="16"/>
      <c r="K7" s="9" t="str">
        <f>IF(AND(NOT(ISBLANK(M7)),NOT(ISBLANK(O7))),IF(M7&gt;O7,2,IF(M7&lt;O7,0,IF(M7=O7,1," ")))," ")</f>
        <v xml:space="preserve"> </v>
      </c>
      <c r="L7" s="13" t="s">
        <v>41</v>
      </c>
      <c r="M7" s="22"/>
      <c r="N7" s="109" t="s">
        <v>9</v>
      </c>
      <c r="O7" s="22"/>
      <c r="P7" s="13" t="s">
        <v>40</v>
      </c>
      <c r="Q7" s="15" t="str">
        <f>IF(AND(NOT(ISBLANK(M7)),NOT(ISBLANK(O7))),IF(M7&gt;O7,0,IF(M7&lt;O7,2,IF(M7=O7,1," ")))," ")</f>
        <v xml:space="preserve"> </v>
      </c>
      <c r="R7" s="91"/>
      <c r="S7" s="6">
        <v>0.5</v>
      </c>
      <c r="T7" s="18"/>
    </row>
    <row r="8" spans="1:20" ht="16.5" thickTop="1" thickBot="1">
      <c r="A8" s="6">
        <v>0.51041666666666696</v>
      </c>
      <c r="B8" s="12"/>
      <c r="C8" s="9" t="str">
        <f t="shared" ref="C8:C18" si="0">IF(AND(NOT(ISBLANK(E8)),NOT(ISBLANK(G8))),IF(E8&gt;G8,2,IF(E8&lt;G8,0,IF(E8=G8,1," ")))," ")</f>
        <v xml:space="preserve"> </v>
      </c>
      <c r="D8" s="13" t="s">
        <v>44</v>
      </c>
      <c r="E8" s="20"/>
      <c r="F8" s="21" t="s">
        <v>9</v>
      </c>
      <c r="G8" s="20"/>
      <c r="H8" s="13" t="s">
        <v>43</v>
      </c>
      <c r="I8" s="15" t="str">
        <f t="shared" ref="I8:I16" si="1">IF(AND(NOT(ISBLANK(E8)),NOT(ISBLANK(G8))),IF(E8&gt;G8,0,IF(E8&lt;G8,2,IF(E8=G8,1," ")))," ")</f>
        <v xml:space="preserve"> </v>
      </c>
      <c r="J8" s="16"/>
      <c r="K8" s="19" t="str">
        <f>IF(AND(NOT(ISBLANK(M8)),NOT(ISBLANK(O8))),IF(M8&gt;O8,2,IF(M8&lt;O8,0,IF(M8=O8,1," ")))," ")</f>
        <v xml:space="preserve"> </v>
      </c>
      <c r="L8" s="13" t="s">
        <v>38</v>
      </c>
      <c r="M8" s="30"/>
      <c r="N8" s="108" t="s">
        <v>9</v>
      </c>
      <c r="O8" s="30"/>
      <c r="P8" s="13" t="s">
        <v>39</v>
      </c>
      <c r="Q8" s="15" t="str">
        <f t="shared" ref="Q8:Q16" si="2">IF(AND(NOT(ISBLANK(M8)),NOT(ISBLANK(O8))),IF(M8&gt;O8,0,IF(M8&lt;O8,2,IF(M8=O8,1," ")))," ")</f>
        <v xml:space="preserve"> </v>
      </c>
      <c r="R8" s="91"/>
      <c r="S8" s="6">
        <v>0.51041666666666696</v>
      </c>
      <c r="T8" s="7"/>
    </row>
    <row r="9" spans="1:20" ht="16.5" thickTop="1" thickBot="1">
      <c r="A9" s="6">
        <v>0.52083333333333404</v>
      </c>
      <c r="B9" s="12"/>
      <c r="C9" s="19" t="str">
        <f t="shared" si="0"/>
        <v xml:space="preserve"> </v>
      </c>
      <c r="D9" s="13" t="s">
        <v>10</v>
      </c>
      <c r="E9" s="20"/>
      <c r="F9" s="21" t="s">
        <v>9</v>
      </c>
      <c r="G9" s="20"/>
      <c r="H9" s="13" t="s">
        <v>44</v>
      </c>
      <c r="I9" s="15" t="str">
        <f t="shared" si="1"/>
        <v xml:space="preserve"> </v>
      </c>
      <c r="J9" s="16"/>
      <c r="K9" s="19" t="str">
        <f t="shared" ref="K9:K18" si="3">IF(AND(NOT(ISBLANK(M9)),NOT(ISBLANK(O9))),IF(M9&gt;O9,2,IF(M9&lt;O9,0,IF(M9=O9,1," ")))," ")</f>
        <v xml:space="preserve"> </v>
      </c>
      <c r="L9" s="13" t="s">
        <v>41</v>
      </c>
      <c r="M9" s="22"/>
      <c r="N9" s="14" t="s">
        <v>9</v>
      </c>
      <c r="O9" s="22"/>
      <c r="P9" s="13" t="s">
        <v>42</v>
      </c>
      <c r="Q9" s="15" t="str">
        <f t="shared" si="2"/>
        <v xml:space="preserve"> </v>
      </c>
      <c r="R9" s="91"/>
      <c r="S9" s="6">
        <v>0.52083333333333404</v>
      </c>
      <c r="T9" s="7"/>
    </row>
    <row r="10" spans="1:20" ht="16.5" thickTop="1" thickBot="1">
      <c r="A10" s="6">
        <v>0.531250000000001</v>
      </c>
      <c r="B10" s="12"/>
      <c r="C10" s="19" t="str">
        <f t="shared" si="0"/>
        <v xml:space="preserve"> </v>
      </c>
      <c r="D10" s="110" t="s">
        <v>11</v>
      </c>
      <c r="E10" s="90"/>
      <c r="F10" s="21" t="s">
        <v>9</v>
      </c>
      <c r="G10" s="92"/>
      <c r="H10" s="13" t="s">
        <v>43</v>
      </c>
      <c r="I10" s="15" t="str">
        <f t="shared" si="1"/>
        <v xml:space="preserve"> </v>
      </c>
      <c r="J10" s="16"/>
      <c r="K10" s="19" t="str">
        <f t="shared" si="3"/>
        <v xml:space="preserve"> </v>
      </c>
      <c r="L10" s="13" t="s">
        <v>38</v>
      </c>
      <c r="M10" s="30"/>
      <c r="N10" s="93" t="s">
        <v>9</v>
      </c>
      <c r="O10" s="30"/>
      <c r="P10" s="13" t="s">
        <v>37</v>
      </c>
      <c r="Q10" s="15" t="str">
        <f t="shared" si="2"/>
        <v xml:space="preserve"> </v>
      </c>
      <c r="R10" s="91"/>
      <c r="S10" s="6">
        <v>0.531250000000001</v>
      </c>
      <c r="T10" s="7"/>
    </row>
    <row r="11" spans="1:20" ht="16.5" thickTop="1" thickBot="1">
      <c r="A11" s="6">
        <v>0.54166666666666796</v>
      </c>
      <c r="B11" s="12"/>
      <c r="C11" s="19" t="str">
        <f t="shared" si="0"/>
        <v xml:space="preserve"> </v>
      </c>
      <c r="D11" s="13" t="s">
        <v>10</v>
      </c>
      <c r="E11" s="20"/>
      <c r="F11" s="21" t="s">
        <v>9</v>
      </c>
      <c r="G11" s="20"/>
      <c r="H11" s="13" t="s">
        <v>43</v>
      </c>
      <c r="I11" s="15" t="str">
        <f t="shared" si="1"/>
        <v xml:space="preserve"> </v>
      </c>
      <c r="J11" s="16"/>
      <c r="K11" s="19" t="str">
        <f t="shared" si="3"/>
        <v xml:space="preserve"> </v>
      </c>
      <c r="L11" s="13" t="s">
        <v>40</v>
      </c>
      <c r="M11" s="22"/>
      <c r="N11" s="14" t="s">
        <v>9</v>
      </c>
      <c r="O11" s="22"/>
      <c r="P11" s="13" t="s">
        <v>42</v>
      </c>
      <c r="Q11" s="15" t="str">
        <f t="shared" si="2"/>
        <v xml:space="preserve"> </v>
      </c>
      <c r="R11" s="91"/>
      <c r="S11" s="6">
        <v>0.54166666666666796</v>
      </c>
      <c r="T11" s="7"/>
    </row>
    <row r="12" spans="1:20" ht="16.5" thickTop="1" thickBot="1">
      <c r="A12" s="6">
        <v>0.55208333333333504</v>
      </c>
      <c r="B12" s="12"/>
      <c r="C12" s="19" t="str">
        <f t="shared" si="0"/>
        <v xml:space="preserve"> </v>
      </c>
      <c r="D12" s="110" t="s">
        <v>11</v>
      </c>
      <c r="E12" s="20"/>
      <c r="F12" s="21" t="s">
        <v>9</v>
      </c>
      <c r="G12" s="20"/>
      <c r="H12" s="13" t="s">
        <v>44</v>
      </c>
      <c r="I12" s="15" t="str">
        <f t="shared" si="1"/>
        <v xml:space="preserve"> </v>
      </c>
      <c r="J12" s="16"/>
      <c r="K12" s="19" t="str">
        <f t="shared" si="3"/>
        <v xml:space="preserve"> </v>
      </c>
      <c r="L12" s="13" t="s">
        <v>39</v>
      </c>
      <c r="M12" s="30"/>
      <c r="N12" s="93" t="s">
        <v>9</v>
      </c>
      <c r="O12" s="30"/>
      <c r="P12" s="23" t="s">
        <v>37</v>
      </c>
      <c r="Q12" s="15" t="str">
        <f t="shared" si="2"/>
        <v xml:space="preserve"> </v>
      </c>
      <c r="R12" s="91"/>
      <c r="S12" s="6">
        <v>0.55208333333333504</v>
      </c>
      <c r="T12" s="7"/>
    </row>
    <row r="13" spans="1:20" ht="16.5" thickTop="1" thickBot="1">
      <c r="A13" s="6">
        <v>0.562500000000002</v>
      </c>
      <c r="B13" s="12"/>
      <c r="C13" s="19" t="str">
        <f t="shared" si="0"/>
        <v xml:space="preserve"> </v>
      </c>
      <c r="D13" s="110" t="s">
        <v>11</v>
      </c>
      <c r="E13" s="90"/>
      <c r="F13" s="21" t="s">
        <v>9</v>
      </c>
      <c r="G13" s="92"/>
      <c r="H13" s="13" t="s">
        <v>10</v>
      </c>
      <c r="I13" s="15" t="str">
        <f t="shared" si="1"/>
        <v xml:space="preserve"> </v>
      </c>
      <c r="J13" s="16"/>
      <c r="K13" s="19" t="str">
        <f t="shared" si="3"/>
        <v xml:space="preserve"> </v>
      </c>
      <c r="L13" s="13" t="s">
        <v>40</v>
      </c>
      <c r="M13" s="22"/>
      <c r="N13" s="14" t="s">
        <v>9</v>
      </c>
      <c r="O13" s="22"/>
      <c r="P13" s="23" t="s">
        <v>41</v>
      </c>
      <c r="Q13" s="15" t="str">
        <f t="shared" si="2"/>
        <v xml:space="preserve"> </v>
      </c>
      <c r="R13" s="91"/>
      <c r="S13" s="6">
        <v>0.562500000000002</v>
      </c>
      <c r="T13" s="7"/>
    </row>
    <row r="14" spans="1:20" ht="16.5" thickTop="1" thickBot="1">
      <c r="A14" s="6">
        <v>0.57291666666666896</v>
      </c>
      <c r="B14" s="12"/>
      <c r="C14" s="19" t="str">
        <f t="shared" si="0"/>
        <v xml:space="preserve"> </v>
      </c>
      <c r="D14" s="13" t="s">
        <v>43</v>
      </c>
      <c r="E14" s="20"/>
      <c r="F14" s="21" t="s">
        <v>9</v>
      </c>
      <c r="G14" s="20"/>
      <c r="H14" s="13" t="s">
        <v>44</v>
      </c>
      <c r="I14" s="15" t="str">
        <f t="shared" si="1"/>
        <v xml:space="preserve"> </v>
      </c>
      <c r="J14" s="16"/>
      <c r="K14" s="19" t="str">
        <f t="shared" si="3"/>
        <v xml:space="preserve"> </v>
      </c>
      <c r="L14" s="13" t="s">
        <v>39</v>
      </c>
      <c r="M14" s="30"/>
      <c r="N14" s="93" t="s">
        <v>9</v>
      </c>
      <c r="O14" s="30"/>
      <c r="P14" s="13" t="s">
        <v>38</v>
      </c>
      <c r="Q14" s="15" t="str">
        <f t="shared" si="2"/>
        <v xml:space="preserve"> </v>
      </c>
      <c r="R14" s="91"/>
      <c r="S14" s="6">
        <v>0.57291666666666896</v>
      </c>
      <c r="T14" s="7"/>
    </row>
    <row r="15" spans="1:20" ht="16.5" thickTop="1" thickBot="1">
      <c r="A15" s="6">
        <v>0.58333333333333603</v>
      </c>
      <c r="B15" s="12"/>
      <c r="C15" s="19" t="str">
        <f t="shared" si="0"/>
        <v xml:space="preserve"> </v>
      </c>
      <c r="D15" s="13" t="s">
        <v>44</v>
      </c>
      <c r="E15" s="20"/>
      <c r="F15" s="21" t="s">
        <v>9</v>
      </c>
      <c r="G15" s="20"/>
      <c r="H15" s="13" t="s">
        <v>10</v>
      </c>
      <c r="I15" s="15" t="str">
        <f t="shared" si="1"/>
        <v xml:space="preserve"> </v>
      </c>
      <c r="J15" s="16"/>
      <c r="K15" s="19" t="str">
        <f t="shared" si="3"/>
        <v xml:space="preserve"> </v>
      </c>
      <c r="L15" s="13" t="s">
        <v>42</v>
      </c>
      <c r="M15" s="22"/>
      <c r="N15" s="14" t="s">
        <v>9</v>
      </c>
      <c r="O15" s="22"/>
      <c r="P15" s="13" t="s">
        <v>41</v>
      </c>
      <c r="Q15" s="15" t="str">
        <f t="shared" si="2"/>
        <v xml:space="preserve"> </v>
      </c>
      <c r="R15" s="91"/>
      <c r="S15" s="6">
        <v>0.58333333333333603</v>
      </c>
      <c r="T15" s="7"/>
    </row>
    <row r="16" spans="1:20" ht="16.5" thickTop="1" thickBot="1">
      <c r="A16" s="6">
        <v>0.593750000000003</v>
      </c>
      <c r="B16" s="12"/>
      <c r="C16" s="19" t="str">
        <f t="shared" si="0"/>
        <v xml:space="preserve"> </v>
      </c>
      <c r="D16" s="13" t="s">
        <v>43</v>
      </c>
      <c r="E16" s="90"/>
      <c r="F16" s="21" t="s">
        <v>9</v>
      </c>
      <c r="G16" s="92"/>
      <c r="H16" s="110" t="s">
        <v>11</v>
      </c>
      <c r="I16" s="15" t="str">
        <f t="shared" si="1"/>
        <v xml:space="preserve"> </v>
      </c>
      <c r="J16" s="16"/>
      <c r="K16" s="19" t="str">
        <f t="shared" si="3"/>
        <v xml:space="preserve"> </v>
      </c>
      <c r="L16" s="13" t="s">
        <v>37</v>
      </c>
      <c r="M16" s="94"/>
      <c r="N16" s="93" t="s">
        <v>9</v>
      </c>
      <c r="O16" s="95"/>
      <c r="P16" s="13" t="s">
        <v>38</v>
      </c>
      <c r="Q16" s="15" t="str">
        <f t="shared" si="2"/>
        <v xml:space="preserve"> </v>
      </c>
      <c r="R16" s="91"/>
      <c r="S16" s="6">
        <v>0.593750000000003</v>
      </c>
      <c r="T16" s="7"/>
    </row>
    <row r="17" spans="1:20" ht="16.5" thickTop="1" thickBot="1">
      <c r="A17" s="6">
        <v>0.60416666666666663</v>
      </c>
      <c r="B17" s="12"/>
      <c r="C17" s="19" t="str">
        <f t="shared" si="0"/>
        <v xml:space="preserve"> </v>
      </c>
      <c r="D17" s="13" t="s">
        <v>43</v>
      </c>
      <c r="E17" s="90"/>
      <c r="F17" s="21" t="s">
        <v>9</v>
      </c>
      <c r="G17" s="92"/>
      <c r="H17" s="13" t="s">
        <v>10</v>
      </c>
      <c r="I17" s="15" t="str">
        <f>IF(AND(NOT(ISBLANK(E17)),NOT(ISBLANK(G17))),IF(E17&gt;G17,0,IF(E17&lt;G17,2,IF(E17=G17,1," ")))," ")</f>
        <v xml:space="preserve"> </v>
      </c>
      <c r="J17" s="16"/>
      <c r="K17" s="19" t="str">
        <f t="shared" si="3"/>
        <v xml:space="preserve"> </v>
      </c>
      <c r="L17" s="13" t="s">
        <v>42</v>
      </c>
      <c r="M17" s="96"/>
      <c r="N17" s="14" t="s">
        <v>9</v>
      </c>
      <c r="O17" s="96"/>
      <c r="P17" s="13" t="s">
        <v>40</v>
      </c>
      <c r="Q17" s="15" t="str">
        <f>IF(AND(NOT(ISBLANK(M17)),NOT(ISBLANK(O17))),IF(M17&gt;O17,0,IF(M17&lt;O17,2,IF(M17=O17,1," ")))," ")</f>
        <v xml:space="preserve"> </v>
      </c>
      <c r="R17" s="91"/>
      <c r="S17" s="6">
        <v>0.60416666666666663</v>
      </c>
      <c r="T17" s="7"/>
    </row>
    <row r="18" spans="1:20" ht="16.5" thickTop="1" thickBot="1">
      <c r="A18" s="6">
        <v>0.61458333333333337</v>
      </c>
      <c r="B18" s="12"/>
      <c r="C18" s="19" t="str">
        <f t="shared" si="0"/>
        <v xml:space="preserve"> </v>
      </c>
      <c r="D18" s="13" t="s">
        <v>44</v>
      </c>
      <c r="E18" s="90"/>
      <c r="F18" s="21" t="s">
        <v>9</v>
      </c>
      <c r="G18" s="92"/>
      <c r="H18" s="110" t="s">
        <v>11</v>
      </c>
      <c r="I18" s="15" t="str">
        <f>IF(AND(NOT(ISBLANK(E18)),NOT(ISBLANK(G18))),IF(E18&gt;G18,0,IF(E18&lt;G18,2,IF(E18=G18,1," ")))," ")</f>
        <v xml:space="preserve"> </v>
      </c>
      <c r="J18" s="16"/>
      <c r="K18" s="19" t="str">
        <f t="shared" si="3"/>
        <v xml:space="preserve"> </v>
      </c>
      <c r="L18" s="13" t="s">
        <v>37</v>
      </c>
      <c r="M18" s="94"/>
      <c r="N18" s="93" t="s">
        <v>9</v>
      </c>
      <c r="O18" s="95"/>
      <c r="P18" s="13" t="s">
        <v>39</v>
      </c>
      <c r="Q18" s="15" t="str">
        <f>IF(AND(NOT(ISBLANK(M18)),NOT(ISBLANK(O18))),IF(M18&gt;O18,0,IF(M18&lt;O18,2,IF(M18=O18,1," ")))," ")</f>
        <v xml:space="preserve"> </v>
      </c>
      <c r="R18" s="91"/>
      <c r="S18" s="6">
        <v>0.61458333333333337</v>
      </c>
      <c r="T18" s="24"/>
    </row>
    <row r="19" spans="1:20" ht="16.5" thickTop="1" thickBot="1">
      <c r="A19" s="6">
        <v>0.625</v>
      </c>
      <c r="B19" s="113" t="s">
        <v>18</v>
      </c>
      <c r="C19" s="113"/>
      <c r="D19" s="12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6">
        <v>0.625</v>
      </c>
      <c r="T19" s="7"/>
    </row>
    <row r="20" spans="1:20" ht="16" thickBot="1">
      <c r="A20" s="6">
        <f>A19+TIME(0,15,0)</f>
        <v>0.63541666666666663</v>
      </c>
      <c r="B20" s="124" t="s">
        <v>12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6">
        <f>S19+TIME(0,15,0)</f>
        <v>0.63541666666666663</v>
      </c>
      <c r="T20" s="7"/>
    </row>
    <row r="21" spans="1:20" ht="16.5" thickTop="1" thickBot="1">
      <c r="A21" s="6">
        <f t="shared" ref="A21:A29" si="4">A20+TIME(0,15,0)</f>
        <v>0.64583333333333326</v>
      </c>
      <c r="B21" s="12"/>
      <c r="C21" s="19" t="str">
        <f t="shared" ref="C21:C28" si="5">IF(AND(NOT(ISBLANK(E21)),NOT(ISBLANK(G21))),IF(E21&gt;G21,2,IF(E21&lt;G21,0,IF(E21=G21,1," ")))," ")</f>
        <v xml:space="preserve"> </v>
      </c>
      <c r="D21" s="97" t="s">
        <v>45</v>
      </c>
      <c r="E21" s="98"/>
      <c r="F21" s="99" t="s">
        <v>9</v>
      </c>
      <c r="G21" s="98"/>
      <c r="H21" s="97" t="s">
        <v>46</v>
      </c>
      <c r="I21" s="15" t="str">
        <f t="shared" ref="I21:I28" si="6">IF(AND(NOT(ISBLANK(E21)),NOT(ISBLANK(G21))),IF(E21&gt;G21,0,IF(E21&lt;G21,2,IF(E21=G21,1," ")))," ")</f>
        <v xml:space="preserve"> </v>
      </c>
      <c r="J21" s="16"/>
      <c r="K21" s="19" t="str">
        <f t="shared" ref="K21:K28" si="7">IF(AND(NOT(ISBLANK(M21)),NOT(ISBLANK(O21))),IF(M21&gt;O21,2,IF(M21&lt;O21,0,IF(M21=O21,1," ")))," ")</f>
        <v xml:space="preserve"> </v>
      </c>
      <c r="L21" s="13" t="s">
        <v>13</v>
      </c>
      <c r="M21" s="98"/>
      <c r="N21" s="99" t="s">
        <v>9</v>
      </c>
      <c r="O21" s="98"/>
      <c r="P21" s="13" t="s">
        <v>14</v>
      </c>
      <c r="Q21" s="15" t="str">
        <f t="shared" ref="Q21:Q28" si="8">IF(AND(NOT(ISBLANK(M21)),NOT(ISBLANK(O21))),IF(M21&gt;O21,0,IF(M21&lt;O21,2,IF(M21=O21,1," ")))," ")</f>
        <v xml:space="preserve"> </v>
      </c>
      <c r="R21" s="91"/>
      <c r="S21" s="6">
        <f t="shared" ref="S21:S29" si="9">S20+TIME(0,15,0)</f>
        <v>0.64583333333333326</v>
      </c>
      <c r="T21" s="18"/>
    </row>
    <row r="22" spans="1:20" ht="16.5" thickTop="1" thickBot="1">
      <c r="A22" s="6">
        <f t="shared" si="4"/>
        <v>0.65624999999999989</v>
      </c>
      <c r="B22" s="12"/>
      <c r="C22" s="19" t="str">
        <f t="shared" si="5"/>
        <v xml:space="preserve"> </v>
      </c>
      <c r="D22" s="100" t="s">
        <v>45</v>
      </c>
      <c r="E22" s="98"/>
      <c r="F22" s="99" t="s">
        <v>9</v>
      </c>
      <c r="G22" s="98"/>
      <c r="H22" s="100" t="s">
        <v>47</v>
      </c>
      <c r="I22" s="15" t="str">
        <f t="shared" si="6"/>
        <v xml:space="preserve"> </v>
      </c>
      <c r="J22" s="16"/>
      <c r="K22" s="19" t="str">
        <f t="shared" si="7"/>
        <v xml:space="preserve"> </v>
      </c>
      <c r="L22" s="100" t="s">
        <v>48</v>
      </c>
      <c r="M22" s="98"/>
      <c r="N22" s="99" t="s">
        <v>9</v>
      </c>
      <c r="O22" s="98"/>
      <c r="P22" s="13" t="s">
        <v>14</v>
      </c>
      <c r="Q22" s="15" t="str">
        <f t="shared" si="8"/>
        <v xml:space="preserve"> </v>
      </c>
      <c r="R22" s="91"/>
      <c r="S22" s="6">
        <f t="shared" si="9"/>
        <v>0.65624999999999989</v>
      </c>
      <c r="T22" s="7"/>
    </row>
    <row r="23" spans="1:20" ht="16.5" thickTop="1" thickBot="1">
      <c r="A23" s="6">
        <f t="shared" si="4"/>
        <v>0.66666666666666652</v>
      </c>
      <c r="B23" s="12"/>
      <c r="C23" s="19" t="str">
        <f t="shared" si="5"/>
        <v xml:space="preserve"> </v>
      </c>
      <c r="D23" s="13" t="s">
        <v>13</v>
      </c>
      <c r="E23" s="98"/>
      <c r="F23" s="99" t="s">
        <v>9</v>
      </c>
      <c r="G23" s="98"/>
      <c r="H23" s="100" t="s">
        <v>46</v>
      </c>
      <c r="I23" s="15" t="str">
        <f t="shared" si="6"/>
        <v xml:space="preserve"> </v>
      </c>
      <c r="J23" s="16"/>
      <c r="K23" s="19" t="str">
        <f t="shared" si="7"/>
        <v xml:space="preserve"> </v>
      </c>
      <c r="L23" s="101" t="s">
        <v>47</v>
      </c>
      <c r="M23" s="98"/>
      <c r="N23" s="99" t="s">
        <v>9</v>
      </c>
      <c r="O23" s="98"/>
      <c r="P23" s="100" t="s">
        <v>48</v>
      </c>
      <c r="Q23" s="15" t="str">
        <f t="shared" si="8"/>
        <v xml:space="preserve"> </v>
      </c>
      <c r="R23" s="91"/>
      <c r="S23" s="6">
        <f t="shared" si="9"/>
        <v>0.66666666666666652</v>
      </c>
      <c r="T23" s="7"/>
    </row>
    <row r="24" spans="1:20" ht="16.5" thickTop="1" thickBot="1">
      <c r="A24" s="6">
        <f t="shared" si="4"/>
        <v>0.67708333333333315</v>
      </c>
      <c r="B24" s="12"/>
      <c r="C24" s="19" t="str">
        <f t="shared" si="5"/>
        <v xml:space="preserve"> </v>
      </c>
      <c r="D24" s="100" t="s">
        <v>46</v>
      </c>
      <c r="E24" s="98"/>
      <c r="F24" s="99" t="s">
        <v>9</v>
      </c>
      <c r="G24" s="98"/>
      <c r="H24" s="100" t="s">
        <v>48</v>
      </c>
      <c r="I24" s="15" t="str">
        <f t="shared" si="6"/>
        <v xml:space="preserve"> </v>
      </c>
      <c r="J24" s="16"/>
      <c r="K24" s="19" t="str">
        <f t="shared" si="7"/>
        <v xml:space="preserve"> </v>
      </c>
      <c r="L24" s="13" t="s">
        <v>13</v>
      </c>
      <c r="M24" s="98"/>
      <c r="N24" s="99" t="s">
        <v>9</v>
      </c>
      <c r="O24" s="98"/>
      <c r="P24" s="101" t="s">
        <v>45</v>
      </c>
      <c r="Q24" s="15" t="str">
        <f t="shared" si="8"/>
        <v xml:space="preserve"> </v>
      </c>
      <c r="R24" s="91"/>
      <c r="S24" s="6">
        <f t="shared" si="9"/>
        <v>0.67708333333333315</v>
      </c>
      <c r="T24" s="7"/>
    </row>
    <row r="25" spans="1:20" ht="16.5" thickTop="1" thickBot="1">
      <c r="A25" s="6">
        <f t="shared" si="4"/>
        <v>0.68749999999999978</v>
      </c>
      <c r="B25" s="12"/>
      <c r="C25" s="19" t="str">
        <f t="shared" si="5"/>
        <v xml:space="preserve"> </v>
      </c>
      <c r="I25" s="15" t="str">
        <f t="shared" si="6"/>
        <v xml:space="preserve"> </v>
      </c>
      <c r="J25" s="16"/>
      <c r="K25" s="19" t="str">
        <f t="shared" si="7"/>
        <v xml:space="preserve"> </v>
      </c>
      <c r="L25" s="13" t="s">
        <v>14</v>
      </c>
      <c r="M25" s="98"/>
      <c r="N25" s="99" t="s">
        <v>9</v>
      </c>
      <c r="O25" s="98"/>
      <c r="P25" s="100" t="s">
        <v>47</v>
      </c>
      <c r="Q25" s="15" t="str">
        <f t="shared" si="8"/>
        <v xml:space="preserve"> </v>
      </c>
      <c r="R25" s="91"/>
      <c r="S25" s="6">
        <f t="shared" si="9"/>
        <v>0.68749999999999978</v>
      </c>
      <c r="T25" s="7"/>
    </row>
    <row r="26" spans="1:20" ht="16.5" thickTop="1" thickBot="1">
      <c r="A26" s="6">
        <f t="shared" si="4"/>
        <v>0.69791666666666641</v>
      </c>
      <c r="B26" s="12"/>
      <c r="C26" s="19" t="str">
        <f t="shared" si="5"/>
        <v xml:space="preserve"> </v>
      </c>
      <c r="D26" s="100" t="s">
        <v>45</v>
      </c>
      <c r="E26" s="105"/>
      <c r="F26" s="106" t="s">
        <v>9</v>
      </c>
      <c r="G26" s="107"/>
      <c r="H26" s="100" t="s">
        <v>48</v>
      </c>
      <c r="I26" s="15" t="str">
        <f t="shared" si="6"/>
        <v xml:space="preserve"> </v>
      </c>
      <c r="J26" s="16"/>
      <c r="K26" s="19" t="str">
        <f t="shared" si="7"/>
        <v xml:space="preserve"> </v>
      </c>
      <c r="L26" s="102" t="s">
        <v>46</v>
      </c>
      <c r="M26" s="98"/>
      <c r="N26" s="99" t="s">
        <v>9</v>
      </c>
      <c r="O26" s="98"/>
      <c r="P26" s="102" t="s">
        <v>47</v>
      </c>
      <c r="Q26" s="15" t="str">
        <f t="shared" si="8"/>
        <v xml:space="preserve"> </v>
      </c>
      <c r="R26" s="91"/>
      <c r="S26" s="6">
        <f t="shared" si="9"/>
        <v>0.69791666666666641</v>
      </c>
      <c r="T26" s="7"/>
    </row>
    <row r="27" spans="1:20" ht="16.5" thickTop="1" thickBot="1">
      <c r="A27" s="6">
        <f t="shared" si="4"/>
        <v>0.70833333333333304</v>
      </c>
      <c r="B27" s="12"/>
      <c r="C27" s="19" t="str">
        <f t="shared" si="5"/>
        <v xml:space="preserve"> </v>
      </c>
      <c r="D27" s="100" t="s">
        <v>45</v>
      </c>
      <c r="E27" s="98"/>
      <c r="F27" s="99" t="s">
        <v>9</v>
      </c>
      <c r="G27" s="98"/>
      <c r="H27" s="13" t="s">
        <v>14</v>
      </c>
      <c r="I27" s="15" t="str">
        <f t="shared" si="6"/>
        <v xml:space="preserve"> </v>
      </c>
      <c r="J27" s="16"/>
      <c r="K27" s="19" t="str">
        <f t="shared" si="7"/>
        <v xml:space="preserve"> </v>
      </c>
      <c r="L27" s="13" t="s">
        <v>13</v>
      </c>
      <c r="M27" s="98"/>
      <c r="N27" s="99" t="s">
        <v>9</v>
      </c>
      <c r="O27" s="98"/>
      <c r="P27" s="100" t="s">
        <v>48</v>
      </c>
      <c r="Q27" s="15" t="str">
        <f t="shared" si="8"/>
        <v xml:space="preserve"> </v>
      </c>
      <c r="R27" s="91"/>
      <c r="S27" s="6">
        <f t="shared" si="9"/>
        <v>0.70833333333333304</v>
      </c>
      <c r="T27" s="7"/>
    </row>
    <row r="28" spans="1:20" ht="16.5" thickTop="1" thickBot="1">
      <c r="A28" s="6">
        <f t="shared" si="4"/>
        <v>0.71874999999999967</v>
      </c>
      <c r="B28" s="12"/>
      <c r="C28" s="19" t="str">
        <f t="shared" si="5"/>
        <v xml:space="preserve"> </v>
      </c>
      <c r="D28" s="100" t="s">
        <v>46</v>
      </c>
      <c r="E28" s="98"/>
      <c r="F28" s="99" t="s">
        <v>9</v>
      </c>
      <c r="G28" s="98"/>
      <c r="H28" s="13" t="s">
        <v>14</v>
      </c>
      <c r="I28" s="15" t="str">
        <f t="shared" si="6"/>
        <v xml:space="preserve"> </v>
      </c>
      <c r="J28" s="16"/>
      <c r="K28" s="19" t="str">
        <f t="shared" si="7"/>
        <v xml:space="preserve"> </v>
      </c>
      <c r="L28" s="13" t="s">
        <v>13</v>
      </c>
      <c r="M28" s="98"/>
      <c r="N28" s="99" t="s">
        <v>9</v>
      </c>
      <c r="O28" s="98"/>
      <c r="P28" s="100" t="s">
        <v>47</v>
      </c>
      <c r="Q28" s="15" t="str">
        <f t="shared" si="8"/>
        <v xml:space="preserve"> </v>
      </c>
      <c r="R28" s="91"/>
      <c r="S28" s="6">
        <f t="shared" si="9"/>
        <v>0.71874999999999967</v>
      </c>
      <c r="T28" s="24"/>
    </row>
    <row r="29" spans="1:20" ht="16.5" thickTop="1" thickBot="1">
      <c r="A29" s="6">
        <f t="shared" si="4"/>
        <v>0.7291666666666663</v>
      </c>
      <c r="B29" s="124" t="s">
        <v>12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6">
        <f t="shared" si="9"/>
        <v>0.7291666666666663</v>
      </c>
      <c r="T29" s="7"/>
    </row>
    <row r="30" spans="1:20" ht="16" thickBot="1">
      <c r="A30" s="6">
        <v>0.73611111111111116</v>
      </c>
      <c r="B30" s="124" t="s">
        <v>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6">
        <v>0.73611111111111116</v>
      </c>
      <c r="T30" s="7"/>
    </row>
    <row r="31" spans="1:20" ht="16" thickBot="1">
      <c r="A31" s="6">
        <v>0.74305555555555547</v>
      </c>
      <c r="B31" s="138" t="s">
        <v>16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40"/>
      <c r="S31" s="6">
        <v>0.74305555555555547</v>
      </c>
      <c r="T31" s="7"/>
    </row>
    <row r="32" spans="1:20" ht="16.5" thickTop="1" thickBot="1">
      <c r="A32" s="6">
        <v>0.75</v>
      </c>
      <c r="B32" s="12"/>
      <c r="C32" s="19" t="str">
        <f t="shared" ref="C32:C39" si="10">IF(AND(NOT(ISBLANK(E32)),NOT(ISBLANK(G32))),IF(E32&gt;G32,2,IF(E32&lt;G32,0,IF(E32=G32,1," ")))," ")</f>
        <v xml:space="preserve"> </v>
      </c>
      <c r="D32" s="13" t="s">
        <v>74</v>
      </c>
      <c r="E32" s="25"/>
      <c r="F32" s="25" t="s">
        <v>9</v>
      </c>
      <c r="G32" s="25"/>
      <c r="H32" s="13" t="s">
        <v>62</v>
      </c>
      <c r="I32" s="15" t="str">
        <f t="shared" ref="I32:I39" si="11">IF(AND(NOT(ISBLANK(E32)),NOT(ISBLANK(G32))),IF(E32&gt;G32,0,IF(E32&lt;G32,2,IF(E32=G32,1," ")))," ")</f>
        <v xml:space="preserve"> </v>
      </c>
      <c r="J32" s="16"/>
      <c r="K32" s="19" t="str">
        <f t="shared" ref="K32:K39" si="12">IF(AND(NOT(ISBLANK(M32)),NOT(ISBLANK(O32))),IF(M32&gt;O32,2,IF(M32&lt;O32,0,IF(M32=O32,1," ")))," ")</f>
        <v xml:space="preserve"> </v>
      </c>
      <c r="L32" s="13" t="s">
        <v>71</v>
      </c>
      <c r="M32" s="25"/>
      <c r="N32" s="25" t="s">
        <v>9</v>
      </c>
      <c r="O32" s="25"/>
      <c r="P32" s="13" t="s">
        <v>70</v>
      </c>
      <c r="Q32" s="15" t="str">
        <f t="shared" ref="Q32:Q39" si="13">IF(AND(NOT(ISBLANK(M32)),NOT(ISBLANK(O32))),IF(M32&gt;O32,0,IF(M32&lt;O32,2,IF(M32=O32,1," ")))," ")</f>
        <v xml:space="preserve"> </v>
      </c>
      <c r="R32" s="91"/>
      <c r="S32" s="6">
        <v>0.75</v>
      </c>
      <c r="T32" s="18"/>
    </row>
    <row r="33" spans="1:20" ht="16.5" thickTop="1" thickBot="1">
      <c r="A33" s="6">
        <v>0.76041666666666663</v>
      </c>
      <c r="B33" s="12"/>
      <c r="C33" s="19" t="str">
        <f t="shared" si="10"/>
        <v xml:space="preserve"> </v>
      </c>
      <c r="D33" s="13" t="s">
        <v>66</v>
      </c>
      <c r="E33" s="25"/>
      <c r="F33" s="25" t="s">
        <v>9</v>
      </c>
      <c r="G33" s="25"/>
      <c r="H33" s="13" t="s">
        <v>67</v>
      </c>
      <c r="I33" s="15" t="str">
        <f t="shared" si="11"/>
        <v xml:space="preserve"> </v>
      </c>
      <c r="J33" s="16"/>
      <c r="K33" s="19" t="str">
        <f t="shared" si="12"/>
        <v xml:space="preserve"> </v>
      </c>
      <c r="L33" s="13" t="s">
        <v>73</v>
      </c>
      <c r="M33" s="25"/>
      <c r="N33" s="25" t="s">
        <v>9</v>
      </c>
      <c r="O33" s="25"/>
      <c r="P33" s="13" t="s">
        <v>65</v>
      </c>
      <c r="Q33" s="15" t="str">
        <f t="shared" si="13"/>
        <v xml:space="preserve"> </v>
      </c>
      <c r="R33" s="91"/>
      <c r="S33" s="6">
        <v>0.76041666666666663</v>
      </c>
      <c r="T33" s="7"/>
    </row>
    <row r="34" spans="1:20" ht="16.5" thickTop="1" thickBot="1">
      <c r="A34" s="6">
        <v>0.77083333333333304</v>
      </c>
      <c r="B34" s="12"/>
      <c r="C34" s="19" t="str">
        <f t="shared" si="10"/>
        <v xml:space="preserve"> </v>
      </c>
      <c r="D34" s="13" t="s">
        <v>64</v>
      </c>
      <c r="E34" s="25"/>
      <c r="F34" s="25" t="s">
        <v>9</v>
      </c>
      <c r="G34" s="25"/>
      <c r="H34" s="13" t="s">
        <v>71</v>
      </c>
      <c r="I34" s="15" t="str">
        <f t="shared" si="11"/>
        <v xml:space="preserve"> </v>
      </c>
      <c r="J34" s="16"/>
      <c r="K34" s="19" t="str">
        <f t="shared" si="12"/>
        <v xml:space="preserve"> </v>
      </c>
      <c r="L34" s="13" t="s">
        <v>62</v>
      </c>
      <c r="M34" s="25"/>
      <c r="N34" s="25" t="s">
        <v>9</v>
      </c>
      <c r="O34" s="25"/>
      <c r="P34" s="13" t="s">
        <v>72</v>
      </c>
      <c r="Q34" s="15" t="str">
        <f t="shared" si="13"/>
        <v xml:space="preserve"> </v>
      </c>
      <c r="R34" s="91"/>
      <c r="S34" s="6">
        <v>0.77083333333333304</v>
      </c>
      <c r="T34" s="7"/>
    </row>
    <row r="35" spans="1:20" ht="16.5" thickTop="1" thickBot="1">
      <c r="A35" s="6">
        <v>0.78125</v>
      </c>
      <c r="B35" s="12"/>
      <c r="C35" s="19" t="str">
        <f t="shared" si="10"/>
        <v xml:space="preserve"> </v>
      </c>
      <c r="D35" s="13" t="s">
        <v>70</v>
      </c>
      <c r="E35" s="25"/>
      <c r="F35" s="25" t="s">
        <v>9</v>
      </c>
      <c r="G35" s="25"/>
      <c r="H35" s="13" t="s">
        <v>66</v>
      </c>
      <c r="I35" s="15" t="str">
        <f t="shared" si="11"/>
        <v xml:space="preserve"> </v>
      </c>
      <c r="J35" s="16"/>
      <c r="K35" s="19" t="str">
        <f t="shared" si="12"/>
        <v xml:space="preserve"> </v>
      </c>
      <c r="L35" s="13" t="s">
        <v>68</v>
      </c>
      <c r="M35" s="25"/>
      <c r="N35" s="25" t="s">
        <v>9</v>
      </c>
      <c r="O35" s="25"/>
      <c r="P35" s="13" t="s">
        <v>74</v>
      </c>
      <c r="Q35" s="15" t="str">
        <f t="shared" si="13"/>
        <v xml:space="preserve"> </v>
      </c>
      <c r="R35" s="17"/>
      <c r="S35" s="6">
        <v>0.78125</v>
      </c>
      <c r="T35" s="7"/>
    </row>
    <row r="36" spans="1:20" ht="16.5" thickTop="1" thickBot="1">
      <c r="A36" s="6">
        <v>0.79166666666666696</v>
      </c>
      <c r="B36" s="12"/>
      <c r="C36" s="19" t="str">
        <f t="shared" si="10"/>
        <v xml:space="preserve"> </v>
      </c>
      <c r="D36" s="13" t="s">
        <v>73</v>
      </c>
      <c r="E36" s="25"/>
      <c r="F36" s="25" t="s">
        <v>9</v>
      </c>
      <c r="G36" s="25"/>
      <c r="H36" s="13" t="s">
        <v>64</v>
      </c>
      <c r="I36" s="15" t="str">
        <f t="shared" si="11"/>
        <v xml:space="preserve"> </v>
      </c>
      <c r="J36" s="16"/>
      <c r="K36" s="19" t="str">
        <f t="shared" si="12"/>
        <v xml:space="preserve"> </v>
      </c>
      <c r="L36" s="13" t="s">
        <v>67</v>
      </c>
      <c r="M36" s="25"/>
      <c r="N36" s="25" t="s">
        <v>9</v>
      </c>
      <c r="O36" s="25"/>
      <c r="P36" s="13" t="s">
        <v>71</v>
      </c>
      <c r="Q36" s="15" t="str">
        <f t="shared" si="13"/>
        <v xml:space="preserve"> </v>
      </c>
      <c r="R36" s="17"/>
      <c r="S36" s="6">
        <v>0.79166666666666696</v>
      </c>
      <c r="T36" s="7"/>
    </row>
    <row r="37" spans="1:20" ht="16.5" thickTop="1" thickBot="1">
      <c r="A37" s="6">
        <v>0.80208333333333304</v>
      </c>
      <c r="B37" s="12"/>
      <c r="C37" s="19" t="str">
        <f t="shared" si="10"/>
        <v xml:space="preserve"> </v>
      </c>
      <c r="D37" s="13" t="s">
        <v>72</v>
      </c>
      <c r="E37" s="25"/>
      <c r="F37" s="25" t="s">
        <v>9</v>
      </c>
      <c r="G37" s="25"/>
      <c r="H37" s="13" t="s">
        <v>68</v>
      </c>
      <c r="I37" s="15" t="str">
        <f t="shared" si="11"/>
        <v xml:space="preserve"> </v>
      </c>
      <c r="J37" s="16"/>
      <c r="K37" s="19" t="str">
        <f t="shared" si="12"/>
        <v xml:space="preserve"> </v>
      </c>
      <c r="L37" s="13" t="s">
        <v>65</v>
      </c>
      <c r="M37" s="25"/>
      <c r="N37" s="25" t="s">
        <v>9</v>
      </c>
      <c r="O37" s="25"/>
      <c r="P37" s="13" t="s">
        <v>66</v>
      </c>
      <c r="Q37" s="15" t="str">
        <f t="shared" si="13"/>
        <v xml:space="preserve"> </v>
      </c>
      <c r="R37" s="17"/>
      <c r="S37" s="6">
        <v>0.80208333333333304</v>
      </c>
      <c r="T37" s="7"/>
    </row>
    <row r="38" spans="1:20" ht="16.5" thickTop="1" thickBot="1">
      <c r="A38" s="6">
        <v>0.8125</v>
      </c>
      <c r="B38" s="12"/>
      <c r="C38" s="19" t="str">
        <f t="shared" si="10"/>
        <v xml:space="preserve"> </v>
      </c>
      <c r="D38" s="13" t="s">
        <v>71</v>
      </c>
      <c r="E38" s="25"/>
      <c r="F38" s="25" t="s">
        <v>9</v>
      </c>
      <c r="G38" s="25"/>
      <c r="H38" s="13" t="s">
        <v>73</v>
      </c>
      <c r="I38" s="15" t="str">
        <f t="shared" si="11"/>
        <v xml:space="preserve"> </v>
      </c>
      <c r="J38" s="16"/>
      <c r="K38" s="19" t="str">
        <f t="shared" si="12"/>
        <v xml:space="preserve"> </v>
      </c>
      <c r="L38" s="13" t="s">
        <v>63</v>
      </c>
      <c r="M38" s="25"/>
      <c r="N38" s="25" t="s">
        <v>9</v>
      </c>
      <c r="O38" s="25"/>
      <c r="P38" s="13" t="s">
        <v>62</v>
      </c>
      <c r="Q38" s="15" t="str">
        <f t="shared" si="13"/>
        <v xml:space="preserve"> </v>
      </c>
      <c r="R38" s="17"/>
      <c r="S38" s="6">
        <v>0.8125</v>
      </c>
      <c r="T38" s="7"/>
    </row>
    <row r="39" spans="1:20" ht="16.5" thickTop="1" thickBot="1">
      <c r="A39" s="6">
        <v>0.82291666666666596</v>
      </c>
      <c r="B39" s="12"/>
      <c r="C39" s="19" t="str">
        <f t="shared" si="10"/>
        <v xml:space="preserve"> </v>
      </c>
      <c r="D39" s="13" t="s">
        <v>64</v>
      </c>
      <c r="E39" s="25"/>
      <c r="F39" s="25" t="s">
        <v>9</v>
      </c>
      <c r="G39" s="25"/>
      <c r="H39" s="13" t="s">
        <v>67</v>
      </c>
      <c r="I39" s="15" t="str">
        <f t="shared" si="11"/>
        <v xml:space="preserve"> </v>
      </c>
      <c r="J39" s="16"/>
      <c r="K39" s="19" t="str">
        <f t="shared" si="12"/>
        <v xml:space="preserve"> </v>
      </c>
      <c r="L39" s="13" t="s">
        <v>74</v>
      </c>
      <c r="M39" s="25"/>
      <c r="N39" s="25" t="s">
        <v>9</v>
      </c>
      <c r="O39" s="25"/>
      <c r="P39" s="13" t="s">
        <v>69</v>
      </c>
      <c r="Q39" s="15" t="str">
        <f t="shared" si="13"/>
        <v xml:space="preserve"> </v>
      </c>
      <c r="R39" s="17"/>
      <c r="S39" s="6">
        <v>0.82291666666666596</v>
      </c>
      <c r="T39" s="24"/>
    </row>
    <row r="40" spans="1:20" ht="16.5" thickTop="1" thickBot="1">
      <c r="A40" s="6">
        <v>0.83333333333333304</v>
      </c>
      <c r="B40" s="113" t="s">
        <v>18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  <c r="S40" s="6">
        <v>0.83333333333333304</v>
      </c>
      <c r="T40" s="7"/>
    </row>
    <row r="41" spans="1:20" ht="16.5" thickTop="1" thickBot="1">
      <c r="A41" s="6">
        <v>0.85416666666666663</v>
      </c>
      <c r="B41" s="12"/>
      <c r="C41" s="19" t="str">
        <f t="shared" ref="C41:C47" si="14">IF(AND(NOT(ISBLANK(E41)),NOT(ISBLANK(G41))),IF(E41&gt;G41,2,IF(E41&lt;G41,0,IF(E41=G41,1," ")))," ")</f>
        <v xml:space="preserve"> </v>
      </c>
      <c r="D41" s="13" t="s">
        <v>65</v>
      </c>
      <c r="E41" s="25"/>
      <c r="F41" s="25" t="s">
        <v>9</v>
      </c>
      <c r="G41" s="25"/>
      <c r="H41" s="13" t="s">
        <v>70</v>
      </c>
      <c r="I41" s="15" t="str">
        <f t="shared" ref="I41:I47" si="15">IF(AND(NOT(ISBLANK(E41)),NOT(ISBLANK(G41))),IF(E41&gt;G41,0,IF(E41&lt;G41,2,IF(E41=G41,1," ")))," ")</f>
        <v xml:space="preserve"> </v>
      </c>
      <c r="J41" s="16"/>
      <c r="K41" s="19" t="str">
        <f t="shared" ref="K41:K47" si="16">IF(AND(NOT(ISBLANK(M41)),NOT(ISBLANK(O41))),IF(M41&gt;O41,2,IF(M41&lt;O41,0,IF(M41=O41,1," ")))," ")</f>
        <v xml:space="preserve"> </v>
      </c>
      <c r="L41" s="13" t="s">
        <v>74</v>
      </c>
      <c r="M41" s="25"/>
      <c r="N41" s="25" t="s">
        <v>9</v>
      </c>
      <c r="O41" s="25"/>
      <c r="P41" s="13" t="s">
        <v>63</v>
      </c>
      <c r="Q41" s="15" t="str">
        <f t="shared" ref="Q41:Q47" si="17">IF(AND(NOT(ISBLANK(M41)),NOT(ISBLANK(O41))),IF(M41&gt;O41,0,IF(M41&lt;O41,2,IF(M41=O41,1," ")))," ")</f>
        <v xml:space="preserve"> </v>
      </c>
      <c r="R41" s="17"/>
      <c r="S41" s="6">
        <v>0.85416666666666663</v>
      </c>
      <c r="T41" s="18"/>
    </row>
    <row r="42" spans="1:20" ht="16.5" thickTop="1" thickBot="1">
      <c r="A42" s="6">
        <v>0.86458333333333337</v>
      </c>
      <c r="B42" s="12"/>
      <c r="C42" s="19" t="str">
        <f t="shared" si="14"/>
        <v xml:space="preserve"> </v>
      </c>
      <c r="D42" s="13" t="s">
        <v>69</v>
      </c>
      <c r="E42" s="25"/>
      <c r="F42" s="25" t="s">
        <v>9</v>
      </c>
      <c r="G42" s="25"/>
      <c r="H42" s="13" t="s">
        <v>62</v>
      </c>
      <c r="I42" s="15" t="str">
        <f t="shared" si="15"/>
        <v xml:space="preserve"> </v>
      </c>
      <c r="J42" s="16"/>
      <c r="K42" s="19" t="str">
        <f t="shared" si="16"/>
        <v xml:space="preserve"> </v>
      </c>
      <c r="L42" s="13" t="s">
        <v>66</v>
      </c>
      <c r="M42" s="25"/>
      <c r="N42" s="25" t="s">
        <v>9</v>
      </c>
      <c r="O42" s="25"/>
      <c r="P42" s="13" t="s">
        <v>73</v>
      </c>
      <c r="Q42" s="15" t="str">
        <f t="shared" si="17"/>
        <v xml:space="preserve"> </v>
      </c>
      <c r="R42" s="17"/>
      <c r="S42" s="6">
        <v>0.86458333333333337</v>
      </c>
      <c r="T42" s="7"/>
    </row>
    <row r="43" spans="1:20" ht="16.5" thickTop="1" thickBot="1">
      <c r="A43" s="6">
        <v>0.875</v>
      </c>
      <c r="B43" s="12"/>
      <c r="C43" s="19" t="str">
        <f t="shared" si="14"/>
        <v xml:space="preserve"> </v>
      </c>
      <c r="D43" s="13" t="s">
        <v>64</v>
      </c>
      <c r="E43" s="25"/>
      <c r="F43" s="25" t="s">
        <v>9</v>
      </c>
      <c r="G43" s="25"/>
      <c r="H43" s="13" t="s">
        <v>65</v>
      </c>
      <c r="I43" s="15" t="str">
        <f t="shared" si="15"/>
        <v xml:space="preserve"> </v>
      </c>
      <c r="J43" s="16"/>
      <c r="K43" s="19" t="str">
        <f t="shared" si="16"/>
        <v xml:space="preserve"> </v>
      </c>
      <c r="L43" s="13" t="s">
        <v>63</v>
      </c>
      <c r="M43" s="25"/>
      <c r="N43" s="25" t="s">
        <v>9</v>
      </c>
      <c r="O43" s="25"/>
      <c r="P43" s="13" t="s">
        <v>72</v>
      </c>
      <c r="Q43" s="15" t="str">
        <f t="shared" si="17"/>
        <v xml:space="preserve"> </v>
      </c>
      <c r="R43" s="17"/>
      <c r="S43" s="6">
        <v>0.875</v>
      </c>
      <c r="T43" s="7"/>
    </row>
    <row r="44" spans="1:20" ht="16.5" thickTop="1" thickBot="1">
      <c r="A44" s="6">
        <v>0.88541666666666696</v>
      </c>
      <c r="B44" s="12"/>
      <c r="C44" s="19" t="str">
        <f t="shared" si="14"/>
        <v xml:space="preserve"> </v>
      </c>
      <c r="D44" s="13" t="s">
        <v>66</v>
      </c>
      <c r="E44" s="25"/>
      <c r="F44" s="25" t="s">
        <v>9</v>
      </c>
      <c r="G44" s="25"/>
      <c r="H44" s="13" t="s">
        <v>71</v>
      </c>
      <c r="I44" s="15" t="str">
        <f t="shared" si="15"/>
        <v xml:space="preserve"> </v>
      </c>
      <c r="J44" s="16"/>
      <c r="K44" s="19" t="str">
        <f t="shared" si="16"/>
        <v xml:space="preserve"> </v>
      </c>
      <c r="L44" s="13" t="s">
        <v>69</v>
      </c>
      <c r="M44" s="25"/>
      <c r="N44" s="25" t="s">
        <v>9</v>
      </c>
      <c r="O44" s="25"/>
      <c r="P44" s="13" t="s">
        <v>68</v>
      </c>
      <c r="Q44" s="15" t="str">
        <f t="shared" si="17"/>
        <v xml:space="preserve"> </v>
      </c>
      <c r="R44" s="17"/>
      <c r="S44" s="6">
        <v>0.88541666666666696</v>
      </c>
      <c r="T44" s="7"/>
    </row>
    <row r="45" spans="1:20" ht="16.5" thickTop="1" thickBot="1">
      <c r="A45" s="6">
        <v>0.89583333333333404</v>
      </c>
      <c r="B45" s="12"/>
      <c r="C45" s="19" t="str">
        <f t="shared" si="14"/>
        <v xml:space="preserve"> </v>
      </c>
      <c r="D45" s="13" t="s">
        <v>67</v>
      </c>
      <c r="E45" s="25"/>
      <c r="F45" s="25" t="s">
        <v>9</v>
      </c>
      <c r="G45" s="25"/>
      <c r="H45" s="13" t="s">
        <v>73</v>
      </c>
      <c r="I45" s="15" t="str">
        <f t="shared" si="15"/>
        <v xml:space="preserve"> </v>
      </c>
      <c r="J45" s="16"/>
      <c r="K45" s="19" t="str">
        <f t="shared" si="16"/>
        <v xml:space="preserve"> </v>
      </c>
      <c r="L45" s="13" t="s">
        <v>70</v>
      </c>
      <c r="M45" s="25"/>
      <c r="N45" s="25" t="s">
        <v>9</v>
      </c>
      <c r="O45" s="25"/>
      <c r="P45" s="13" t="s">
        <v>64</v>
      </c>
      <c r="Q45" s="15" t="str">
        <f t="shared" si="17"/>
        <v xml:space="preserve"> </v>
      </c>
      <c r="R45" s="17"/>
      <c r="S45" s="6">
        <v>0.89583333333333404</v>
      </c>
      <c r="T45" s="7"/>
    </row>
    <row r="46" spans="1:20" ht="16.5" thickTop="1" thickBot="1">
      <c r="A46" s="6">
        <v>0.90625</v>
      </c>
      <c r="B46" s="12"/>
      <c r="C46" s="19" t="str">
        <f t="shared" si="14"/>
        <v xml:space="preserve"> </v>
      </c>
      <c r="D46" s="13" t="s">
        <v>69</v>
      </c>
      <c r="E46" s="25"/>
      <c r="F46" s="25" t="s">
        <v>9</v>
      </c>
      <c r="G46" s="25"/>
      <c r="H46" s="13" t="s">
        <v>63</v>
      </c>
      <c r="I46" s="15" t="str">
        <f t="shared" si="15"/>
        <v xml:space="preserve"> </v>
      </c>
      <c r="J46" s="16"/>
      <c r="K46" s="19" t="str">
        <f t="shared" si="16"/>
        <v xml:space="preserve"> </v>
      </c>
      <c r="L46" s="13" t="s">
        <v>68</v>
      </c>
      <c r="M46" s="25"/>
      <c r="N46" s="25" t="s">
        <v>9</v>
      </c>
      <c r="O46" s="25"/>
      <c r="P46" s="13" t="s">
        <v>62</v>
      </c>
      <c r="Q46" s="15" t="str">
        <f t="shared" si="17"/>
        <v xml:space="preserve"> </v>
      </c>
      <c r="R46" s="17"/>
      <c r="S46" s="6">
        <v>0.90625</v>
      </c>
      <c r="T46" s="7"/>
    </row>
    <row r="47" spans="1:20" ht="16.5" thickTop="1" thickBot="1">
      <c r="A47" s="6">
        <v>0.91666666666666696</v>
      </c>
      <c r="B47" s="12"/>
      <c r="C47" s="19" t="str">
        <f t="shared" si="14"/>
        <v xml:space="preserve"> </v>
      </c>
      <c r="D47" s="13" t="s">
        <v>67</v>
      </c>
      <c r="E47" s="25"/>
      <c r="F47" s="25" t="s">
        <v>9</v>
      </c>
      <c r="G47" s="25"/>
      <c r="H47" s="13" t="s">
        <v>70</v>
      </c>
      <c r="I47" s="15" t="str">
        <f t="shared" si="15"/>
        <v xml:space="preserve"> </v>
      </c>
      <c r="J47" s="16"/>
      <c r="K47" s="19" t="str">
        <f t="shared" si="16"/>
        <v xml:space="preserve"> </v>
      </c>
      <c r="L47" s="13" t="s">
        <v>71</v>
      </c>
      <c r="M47" s="25"/>
      <c r="N47" s="25" t="s">
        <v>9</v>
      </c>
      <c r="O47" s="25"/>
      <c r="P47" s="13" t="s">
        <v>65</v>
      </c>
      <c r="Q47" s="15" t="str">
        <f t="shared" si="17"/>
        <v xml:space="preserve"> </v>
      </c>
      <c r="R47" s="17"/>
      <c r="S47" s="6">
        <v>0.91666666666666696</v>
      </c>
      <c r="T47" s="7"/>
    </row>
    <row r="48" spans="1:20" ht="16.5" thickTop="1" thickBot="1">
      <c r="A48" s="6">
        <v>0.92708333333333337</v>
      </c>
      <c r="B48" s="115" t="s">
        <v>19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  <c r="S48" s="6">
        <v>0.92708333333333337</v>
      </c>
      <c r="T48" s="27"/>
    </row>
    <row r="49" spans="1:20" ht="15.5">
      <c r="A49" s="28"/>
      <c r="C49" s="29"/>
      <c r="I49" s="29"/>
      <c r="K49" s="29"/>
      <c r="Q49" s="29"/>
      <c r="S49" s="28"/>
      <c r="T49" s="17"/>
    </row>
    <row r="50" spans="1:20">
      <c r="A50" s="17"/>
      <c r="B50" s="17"/>
      <c r="C50" s="10"/>
      <c r="D50" s="17"/>
      <c r="E50" s="17"/>
      <c r="F50" s="17"/>
      <c r="G50" s="17"/>
      <c r="H50" s="17"/>
      <c r="I50" s="10"/>
      <c r="J50" s="17"/>
      <c r="K50" s="10"/>
      <c r="L50" s="17"/>
      <c r="M50" s="17"/>
      <c r="N50" s="17"/>
      <c r="O50" s="17"/>
      <c r="P50" s="30" t="s">
        <v>21</v>
      </c>
      <c r="Q50" s="10"/>
      <c r="R50" s="17"/>
      <c r="S50" s="17"/>
      <c r="T50" s="17"/>
    </row>
    <row r="51" spans="1:20" ht="15.5">
      <c r="A51" s="17"/>
      <c r="B51" s="17"/>
      <c r="C51" s="10"/>
      <c r="D51" s="17" t="s">
        <v>28</v>
      </c>
      <c r="E51" s="112" t="s">
        <v>20</v>
      </c>
      <c r="F51" s="112"/>
      <c r="G51" s="112"/>
      <c r="H51" s="112"/>
      <c r="I51" s="112"/>
      <c r="J51" s="112"/>
      <c r="K51" s="112"/>
      <c r="L51" s="17"/>
      <c r="M51" s="17"/>
      <c r="N51" s="17"/>
      <c r="O51" s="17"/>
      <c r="P51" s="31" t="s">
        <v>23</v>
      </c>
      <c r="Q51" s="10"/>
      <c r="R51" s="17"/>
      <c r="S51" s="17"/>
      <c r="T51" s="17"/>
    </row>
    <row r="52" spans="1:20" ht="15.5">
      <c r="A52" s="17"/>
      <c r="B52" s="17"/>
      <c r="C52" s="10"/>
      <c r="D52" s="17"/>
      <c r="E52" s="112" t="s">
        <v>22</v>
      </c>
      <c r="F52" s="112"/>
      <c r="G52" s="112"/>
      <c r="H52" s="112"/>
      <c r="I52" s="112"/>
      <c r="J52" s="112"/>
      <c r="K52" s="112"/>
      <c r="L52" s="17"/>
      <c r="M52" s="17"/>
      <c r="N52" s="17"/>
      <c r="O52" s="17"/>
      <c r="P52" s="32" t="s">
        <v>24</v>
      </c>
      <c r="Q52" s="10"/>
      <c r="R52" s="17"/>
      <c r="S52" s="17"/>
      <c r="T52" s="17"/>
    </row>
    <row r="53" spans="1:20">
      <c r="A53" s="17"/>
      <c r="B53" s="17"/>
      <c r="C53" s="10"/>
      <c r="D53" s="17"/>
      <c r="E53" s="17"/>
      <c r="F53" s="17"/>
      <c r="G53" s="17"/>
      <c r="H53" s="17"/>
      <c r="I53" s="10"/>
      <c r="J53" s="17"/>
      <c r="K53" s="10"/>
      <c r="L53" s="17"/>
      <c r="M53" s="17"/>
      <c r="N53" s="17"/>
      <c r="O53" s="17"/>
      <c r="P53" s="33" t="s">
        <v>25</v>
      </c>
      <c r="Q53" s="10"/>
      <c r="R53" s="17"/>
      <c r="S53" s="17"/>
      <c r="T53" s="17"/>
    </row>
    <row r="54" spans="1:20" ht="15.5">
      <c r="A54" s="17"/>
      <c r="B54" s="17"/>
      <c r="C54" s="10"/>
      <c r="D54" s="17" t="s">
        <v>26</v>
      </c>
      <c r="E54" s="112" t="s">
        <v>27</v>
      </c>
      <c r="F54" s="112"/>
      <c r="G54" s="112"/>
      <c r="H54" s="112"/>
      <c r="I54" s="112"/>
      <c r="J54" s="112"/>
      <c r="K54" s="112"/>
      <c r="L54" s="17"/>
      <c r="M54" s="17"/>
      <c r="N54" s="17"/>
      <c r="O54" s="17"/>
      <c r="P54" s="34" t="s">
        <v>26</v>
      </c>
      <c r="Q54" s="10"/>
      <c r="R54" s="17"/>
      <c r="S54" s="17"/>
      <c r="T54" s="17"/>
    </row>
    <row r="55" spans="1:20" ht="15.5">
      <c r="A55" s="17"/>
      <c r="B55" s="17"/>
      <c r="C55" s="10"/>
      <c r="D55" s="17"/>
      <c r="E55" s="112" t="s">
        <v>22</v>
      </c>
      <c r="F55" s="112"/>
      <c r="G55" s="112"/>
      <c r="H55" s="112"/>
      <c r="I55" s="112"/>
      <c r="J55" s="112"/>
      <c r="K55" s="112"/>
      <c r="L55" s="17"/>
      <c r="M55" s="17"/>
      <c r="N55" s="17"/>
      <c r="O55" s="17"/>
      <c r="Q55" s="10"/>
      <c r="R55" s="17"/>
      <c r="S55" s="17"/>
      <c r="T55" s="17"/>
    </row>
    <row r="56" spans="1:20">
      <c r="A56" s="17"/>
      <c r="B56" s="17"/>
      <c r="C56" s="10"/>
      <c r="D56" s="17"/>
      <c r="E56" s="17"/>
      <c r="F56" s="17"/>
      <c r="G56" s="17"/>
      <c r="H56" s="17"/>
      <c r="I56" s="10"/>
      <c r="J56" s="17"/>
      <c r="K56" s="10"/>
      <c r="L56" s="17"/>
      <c r="M56" s="17"/>
      <c r="N56" s="17"/>
      <c r="O56" s="17"/>
      <c r="P56" s="38"/>
      <c r="Q56" s="10"/>
      <c r="R56" s="17"/>
      <c r="S56" s="17"/>
      <c r="T56" s="17"/>
    </row>
    <row r="57" spans="1:20">
      <c r="A57" s="17"/>
      <c r="B57" s="17"/>
      <c r="C57" s="10"/>
      <c r="L57" s="17"/>
      <c r="M57" s="17"/>
      <c r="N57" s="17"/>
      <c r="O57" s="17"/>
      <c r="P57" s="17"/>
      <c r="Q57" s="10"/>
      <c r="R57" s="17"/>
      <c r="S57" s="17"/>
      <c r="T57" s="17"/>
    </row>
    <row r="58" spans="1:20">
      <c r="A58" s="17"/>
      <c r="B58" s="17"/>
      <c r="C58" s="10"/>
      <c r="L58" s="17"/>
      <c r="M58" s="17"/>
      <c r="N58" s="17"/>
      <c r="O58" s="17"/>
      <c r="P58" s="17"/>
      <c r="Q58" s="10"/>
      <c r="R58" s="17"/>
      <c r="S58" s="17"/>
      <c r="T58" s="17"/>
    </row>
  </sheetData>
  <mergeCells count="19">
    <mergeCell ref="B4:R4"/>
    <mergeCell ref="B48:R48"/>
    <mergeCell ref="A1:T1"/>
    <mergeCell ref="B2:H2"/>
    <mergeCell ref="I2:K2"/>
    <mergeCell ref="L2:R2"/>
    <mergeCell ref="B3:R3"/>
    <mergeCell ref="B19:R19"/>
    <mergeCell ref="E55:K55"/>
    <mergeCell ref="B5:R5"/>
    <mergeCell ref="D6:P6"/>
    <mergeCell ref="B30:R30"/>
    <mergeCell ref="B31:R31"/>
    <mergeCell ref="B40:R40"/>
    <mergeCell ref="E51:K51"/>
    <mergeCell ref="E52:K52"/>
    <mergeCell ref="E54:K54"/>
    <mergeCell ref="B20:R20"/>
    <mergeCell ref="B29:R29"/>
  </mergeCells>
  <pageMargins left="0.70866141732283472" right="0.70866141732283472" top="0.78740157480314965" bottom="0.78740157480314965" header="0.31496062992125984" footer="0.31496062992125984"/>
  <pageSetup paperSize="8" scale="7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T58"/>
  <sheetViews>
    <sheetView zoomScale="55" zoomScaleNormal="55" workbookViewId="0">
      <selection activeCell="H28" sqref="H28"/>
    </sheetView>
  </sheetViews>
  <sheetFormatPr baseColWidth="10" defaultRowHeight="14.5"/>
  <cols>
    <col min="2" max="2" width="21.453125" customWidth="1"/>
    <col min="3" max="3" width="1.453125" customWidth="1"/>
    <col min="4" max="4" width="31.453125" customWidth="1"/>
    <col min="5" max="5" width="9.1796875" customWidth="1"/>
    <col min="6" max="6" width="2.453125" customWidth="1"/>
    <col min="7" max="7" width="9.1796875" customWidth="1"/>
    <col min="8" max="8" width="31.453125" customWidth="1"/>
    <col min="9" max="9" width="1.453125" customWidth="1"/>
    <col min="11" max="11" width="1.453125" customWidth="1"/>
    <col min="12" max="12" width="31.453125" customWidth="1"/>
    <col min="13" max="13" width="9.1796875" customWidth="1"/>
    <col min="14" max="14" width="2.453125" customWidth="1"/>
    <col min="15" max="15" width="9.1796875" customWidth="1"/>
    <col min="16" max="16" width="31.453125" customWidth="1"/>
    <col min="17" max="17" width="1.453125" customWidth="1"/>
    <col min="18" max="18" width="21.453125" customWidth="1"/>
    <col min="20" max="20" width="21.453125" customWidth="1"/>
  </cols>
  <sheetData>
    <row r="1" spans="1:20" ht="29" thickBot="1">
      <c r="A1" s="129" t="s">
        <v>79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1"/>
    </row>
    <row r="2" spans="1:20" ht="21.5" thickBot="1">
      <c r="A2" s="1" t="s">
        <v>0</v>
      </c>
      <c r="B2" s="132" t="s">
        <v>1</v>
      </c>
      <c r="C2" s="132"/>
      <c r="D2" s="132"/>
      <c r="E2" s="132"/>
      <c r="F2" s="132"/>
      <c r="G2" s="132"/>
      <c r="H2" s="133"/>
      <c r="I2" s="134" t="s">
        <v>2</v>
      </c>
      <c r="J2" s="132"/>
      <c r="K2" s="133"/>
      <c r="L2" s="134" t="s">
        <v>3</v>
      </c>
      <c r="M2" s="132"/>
      <c r="N2" s="132"/>
      <c r="O2" s="132"/>
      <c r="P2" s="132"/>
      <c r="Q2" s="132"/>
      <c r="R2" s="133"/>
      <c r="S2" s="2" t="s">
        <v>0</v>
      </c>
      <c r="T2" s="3" t="s">
        <v>4</v>
      </c>
    </row>
    <row r="3" spans="1:20" ht="15.5">
      <c r="A3" s="4">
        <v>0.45833333333333331</v>
      </c>
      <c r="B3" s="135" t="s">
        <v>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7"/>
      <c r="S3" s="4">
        <v>0.45833333333333331</v>
      </c>
      <c r="T3" s="5"/>
    </row>
    <row r="4" spans="1:20" ht="15.5">
      <c r="A4" s="6">
        <v>0.47222222222222227</v>
      </c>
      <c r="B4" s="126" t="s">
        <v>6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8"/>
      <c r="S4" s="6">
        <v>0.47222222222222227</v>
      </c>
      <c r="T4" s="7"/>
    </row>
    <row r="5" spans="1:20" ht="16" thickBot="1">
      <c r="A5" s="6">
        <v>0.47916666666666669</v>
      </c>
      <c r="B5" s="117" t="s">
        <v>7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9"/>
      <c r="S5" s="6">
        <v>0.47916666666666669</v>
      </c>
      <c r="T5" s="7"/>
    </row>
    <row r="6" spans="1:20" ht="16" thickBot="1">
      <c r="A6" s="6">
        <v>0.48958333333333331</v>
      </c>
      <c r="B6" s="8" t="s">
        <v>8</v>
      </c>
      <c r="C6" s="9"/>
      <c r="D6" s="120" t="s">
        <v>115</v>
      </c>
      <c r="E6" s="121"/>
      <c r="F6" s="121"/>
      <c r="G6" s="121"/>
      <c r="H6" s="121"/>
      <c r="I6" s="121"/>
      <c r="J6" s="121"/>
      <c r="K6" s="121"/>
      <c r="L6" s="122"/>
      <c r="M6" s="121"/>
      <c r="N6" s="121"/>
      <c r="O6" s="121"/>
      <c r="P6" s="123"/>
      <c r="Q6" s="10"/>
      <c r="R6" s="11" t="s">
        <v>8</v>
      </c>
      <c r="S6" s="6">
        <v>0.48958333333333331</v>
      </c>
      <c r="T6" s="6" t="s">
        <v>4</v>
      </c>
    </row>
    <row r="7" spans="1:20" ht="16.5" thickTop="1" thickBot="1">
      <c r="A7" s="6">
        <v>0.5</v>
      </c>
      <c r="B7" s="12"/>
      <c r="C7" s="9" t="str">
        <f>IF(AND(NOT(ISBLANK(E7)),NOT(ISBLANK(G7))),IF(E7&gt;G7,2,IF(E7&lt;G7,0,IF(E7=G7,1," ")))," ")</f>
        <v xml:space="preserve"> </v>
      </c>
      <c r="D7" s="110" t="s">
        <v>11</v>
      </c>
      <c r="E7" s="90"/>
      <c r="F7" s="21" t="s">
        <v>9</v>
      </c>
      <c r="G7" s="92"/>
      <c r="H7" s="13" t="s">
        <v>44</v>
      </c>
      <c r="I7" s="15" t="str">
        <f>IF(AND(NOT(ISBLANK(E7)),NOT(ISBLANK(G7))),IF(E7&gt;G7,0,IF(E7&lt;G7,2,IF(E7=G7,1," ")))," ")</f>
        <v xml:space="preserve"> </v>
      </c>
      <c r="J7" s="16"/>
      <c r="K7" s="9" t="str">
        <f>IF(AND(NOT(ISBLANK(M7)),NOT(ISBLANK(O7))),IF(M7&gt;O7,2,IF(M7&lt;O7,0,IF(M7=O7,1," ")))," ")</f>
        <v xml:space="preserve"> </v>
      </c>
      <c r="L7" s="13" t="s">
        <v>41</v>
      </c>
      <c r="M7" s="22"/>
      <c r="N7" s="109" t="s">
        <v>9</v>
      </c>
      <c r="O7" s="22"/>
      <c r="P7" s="13" t="s">
        <v>40</v>
      </c>
      <c r="Q7" s="15" t="str">
        <f>IF(AND(NOT(ISBLANK(M7)),NOT(ISBLANK(O7))),IF(M7&gt;O7,0,IF(M7&lt;O7,2,IF(M7=O7,1," ")))," ")</f>
        <v xml:space="preserve"> </v>
      </c>
      <c r="R7" s="91"/>
      <c r="S7" s="6">
        <v>0.5</v>
      </c>
      <c r="T7" s="18"/>
    </row>
    <row r="8" spans="1:20" ht="16.5" thickTop="1" thickBot="1">
      <c r="A8" s="6">
        <v>0.51041666666666696</v>
      </c>
      <c r="B8" s="12"/>
      <c r="C8" s="9" t="str">
        <f t="shared" ref="C8:C18" si="0">IF(AND(NOT(ISBLANK(E8)),NOT(ISBLANK(G8))),IF(E8&gt;G8,2,IF(E8&lt;G8,0,IF(E8=G8,1," ")))," ")</f>
        <v xml:space="preserve"> </v>
      </c>
      <c r="D8" s="110" t="s">
        <v>43</v>
      </c>
      <c r="E8" s="20"/>
      <c r="F8" s="21" t="s">
        <v>9</v>
      </c>
      <c r="G8" s="20"/>
      <c r="H8" s="13" t="s">
        <v>10</v>
      </c>
      <c r="I8" s="15" t="str">
        <f t="shared" ref="I8:I16" si="1">IF(AND(NOT(ISBLANK(E8)),NOT(ISBLANK(G8))),IF(E8&gt;G8,0,IF(E8&lt;G8,2,IF(E8=G8,1," ")))," ")</f>
        <v xml:space="preserve"> </v>
      </c>
      <c r="J8" s="16"/>
      <c r="K8" s="19" t="str">
        <f>IF(AND(NOT(ISBLANK(M8)),NOT(ISBLANK(O8))),IF(M8&gt;O8,2,IF(M8&lt;O8,0,IF(M8=O8,1," ")))," ")</f>
        <v xml:space="preserve"> </v>
      </c>
      <c r="L8" s="13" t="s">
        <v>38</v>
      </c>
      <c r="M8" s="30"/>
      <c r="N8" s="108" t="s">
        <v>9</v>
      </c>
      <c r="O8" s="30"/>
      <c r="P8" s="13" t="s">
        <v>39</v>
      </c>
      <c r="Q8" s="15" t="str">
        <f t="shared" ref="Q8:Q16" si="2">IF(AND(NOT(ISBLANK(M8)),NOT(ISBLANK(O8))),IF(M8&gt;O8,0,IF(M8&lt;O8,2,IF(M8=O8,1," ")))," ")</f>
        <v xml:space="preserve"> </v>
      </c>
      <c r="R8" s="91"/>
      <c r="S8" s="6">
        <v>0.51041666666666696</v>
      </c>
      <c r="T8" s="7"/>
    </row>
    <row r="9" spans="1:20" ht="16.5" thickTop="1" thickBot="1">
      <c r="A9" s="6">
        <v>0.52083333333333404</v>
      </c>
      <c r="B9" s="12"/>
      <c r="C9" s="19" t="str">
        <f t="shared" si="0"/>
        <v xml:space="preserve"> </v>
      </c>
      <c r="D9" s="110" t="s">
        <v>11</v>
      </c>
      <c r="E9" s="20"/>
      <c r="F9" s="21" t="s">
        <v>9</v>
      </c>
      <c r="G9" s="20"/>
      <c r="H9" s="110" t="s">
        <v>43</v>
      </c>
      <c r="I9" s="15" t="str">
        <f t="shared" si="1"/>
        <v xml:space="preserve"> </v>
      </c>
      <c r="J9" s="16"/>
      <c r="K9" s="19" t="str">
        <f t="shared" ref="K9:K18" si="3">IF(AND(NOT(ISBLANK(M9)),NOT(ISBLANK(O9))),IF(M9&gt;O9,2,IF(M9&lt;O9,0,IF(M9=O9,1," ")))," ")</f>
        <v xml:space="preserve"> </v>
      </c>
      <c r="L9" s="13" t="s">
        <v>41</v>
      </c>
      <c r="M9" s="22"/>
      <c r="N9" s="14" t="s">
        <v>9</v>
      </c>
      <c r="O9" s="22"/>
      <c r="P9" s="13" t="s">
        <v>42</v>
      </c>
      <c r="Q9" s="15" t="str">
        <f t="shared" si="2"/>
        <v xml:space="preserve"> </v>
      </c>
      <c r="R9" s="91"/>
      <c r="S9" s="6">
        <v>0.52083333333333404</v>
      </c>
      <c r="T9" s="7"/>
    </row>
    <row r="10" spans="1:20" ht="16.5" thickTop="1" thickBot="1">
      <c r="A10" s="6">
        <v>0.531250000000001</v>
      </c>
      <c r="B10" s="12"/>
      <c r="C10" s="19" t="str">
        <f t="shared" si="0"/>
        <v xml:space="preserve"> </v>
      </c>
      <c r="D10" s="110" t="s">
        <v>44</v>
      </c>
      <c r="E10" s="90"/>
      <c r="F10" s="21" t="s">
        <v>9</v>
      </c>
      <c r="G10" s="92"/>
      <c r="H10" s="110" t="s">
        <v>10</v>
      </c>
      <c r="I10" s="15" t="str">
        <f t="shared" si="1"/>
        <v xml:space="preserve"> </v>
      </c>
      <c r="J10" s="16"/>
      <c r="K10" s="19" t="str">
        <f t="shared" si="3"/>
        <v xml:space="preserve"> </v>
      </c>
      <c r="L10" s="13" t="s">
        <v>38</v>
      </c>
      <c r="M10" s="30"/>
      <c r="N10" s="93" t="s">
        <v>9</v>
      </c>
      <c r="O10" s="30"/>
      <c r="P10" s="13" t="s">
        <v>37</v>
      </c>
      <c r="Q10" s="15" t="str">
        <f t="shared" si="2"/>
        <v xml:space="preserve"> </v>
      </c>
      <c r="R10" s="91"/>
      <c r="S10" s="6">
        <v>0.531250000000001</v>
      </c>
      <c r="T10" s="7"/>
    </row>
    <row r="11" spans="1:20" ht="16.5" thickTop="1" thickBot="1">
      <c r="A11" s="6">
        <v>0.54166666666666796</v>
      </c>
      <c r="B11" s="12"/>
      <c r="C11" s="19" t="str">
        <f t="shared" si="0"/>
        <v xml:space="preserve"> </v>
      </c>
      <c r="D11" s="110" t="s">
        <v>11</v>
      </c>
      <c r="E11" s="20"/>
      <c r="F11" s="21" t="s">
        <v>9</v>
      </c>
      <c r="G11" s="20"/>
      <c r="H11" s="110" t="s">
        <v>10</v>
      </c>
      <c r="I11" s="15" t="str">
        <f t="shared" si="1"/>
        <v xml:space="preserve"> </v>
      </c>
      <c r="J11" s="16"/>
      <c r="K11" s="19" t="str">
        <f t="shared" si="3"/>
        <v xml:space="preserve"> </v>
      </c>
      <c r="L11" s="13" t="s">
        <v>40</v>
      </c>
      <c r="M11" s="22"/>
      <c r="N11" s="14" t="s">
        <v>9</v>
      </c>
      <c r="O11" s="22"/>
      <c r="P11" s="13" t="s">
        <v>42</v>
      </c>
      <c r="Q11" s="15" t="str">
        <f t="shared" si="2"/>
        <v xml:space="preserve"> </v>
      </c>
      <c r="R11" s="91"/>
      <c r="S11" s="6">
        <v>0.54166666666666796</v>
      </c>
      <c r="T11" s="7"/>
    </row>
    <row r="12" spans="1:20" ht="16.5" thickTop="1" thickBot="1">
      <c r="A12" s="6">
        <v>0.55208333333333504</v>
      </c>
      <c r="B12" s="12"/>
      <c r="C12" s="19" t="str">
        <f t="shared" si="0"/>
        <v xml:space="preserve"> </v>
      </c>
      <c r="D12" s="110" t="s">
        <v>44</v>
      </c>
      <c r="E12" s="20"/>
      <c r="F12" s="21" t="s">
        <v>9</v>
      </c>
      <c r="G12" s="20"/>
      <c r="H12" s="110" t="s">
        <v>43</v>
      </c>
      <c r="I12" s="15" t="str">
        <f t="shared" si="1"/>
        <v xml:space="preserve"> </v>
      </c>
      <c r="J12" s="16"/>
      <c r="K12" s="19" t="str">
        <f t="shared" si="3"/>
        <v xml:space="preserve"> </v>
      </c>
      <c r="L12" s="13" t="s">
        <v>39</v>
      </c>
      <c r="M12" s="30"/>
      <c r="N12" s="93" t="s">
        <v>9</v>
      </c>
      <c r="O12" s="30"/>
      <c r="P12" s="23" t="s">
        <v>37</v>
      </c>
      <c r="Q12" s="15" t="str">
        <f t="shared" si="2"/>
        <v xml:space="preserve"> </v>
      </c>
      <c r="R12" s="91"/>
      <c r="S12" s="6">
        <v>0.55208333333333504</v>
      </c>
      <c r="T12" s="7"/>
    </row>
    <row r="13" spans="1:20" ht="16.5" thickTop="1" thickBot="1">
      <c r="A13" s="6">
        <v>0.562500000000002</v>
      </c>
      <c r="B13" s="12"/>
      <c r="C13" s="19" t="str">
        <f t="shared" si="0"/>
        <v xml:space="preserve"> </v>
      </c>
      <c r="D13" s="110" t="s">
        <v>44</v>
      </c>
      <c r="E13" s="90"/>
      <c r="F13" s="21" t="s">
        <v>9</v>
      </c>
      <c r="G13" s="92"/>
      <c r="H13" s="110" t="s">
        <v>11</v>
      </c>
      <c r="I13" s="15" t="str">
        <f t="shared" si="1"/>
        <v xml:space="preserve"> </v>
      </c>
      <c r="J13" s="16"/>
      <c r="K13" s="19" t="str">
        <f t="shared" si="3"/>
        <v xml:space="preserve"> </v>
      </c>
      <c r="L13" s="13" t="s">
        <v>40</v>
      </c>
      <c r="M13" s="22"/>
      <c r="N13" s="14" t="s">
        <v>9</v>
      </c>
      <c r="O13" s="22"/>
      <c r="P13" s="23" t="s">
        <v>41</v>
      </c>
      <c r="Q13" s="15" t="str">
        <f t="shared" si="2"/>
        <v xml:space="preserve"> </v>
      </c>
      <c r="R13" s="91"/>
      <c r="S13" s="6">
        <v>0.562500000000002</v>
      </c>
      <c r="T13" s="7"/>
    </row>
    <row r="14" spans="1:20" ht="16.5" thickTop="1" thickBot="1">
      <c r="A14" s="6">
        <v>0.57291666666666896</v>
      </c>
      <c r="B14" s="12"/>
      <c r="C14" s="19" t="str">
        <f t="shared" si="0"/>
        <v xml:space="preserve"> </v>
      </c>
      <c r="D14" s="110" t="s">
        <v>10</v>
      </c>
      <c r="E14" s="20"/>
      <c r="F14" s="21" t="s">
        <v>9</v>
      </c>
      <c r="G14" s="20"/>
      <c r="H14" s="110" t="s">
        <v>43</v>
      </c>
      <c r="I14" s="15" t="str">
        <f t="shared" si="1"/>
        <v xml:space="preserve"> </v>
      </c>
      <c r="J14" s="16"/>
      <c r="K14" s="19" t="str">
        <f t="shared" si="3"/>
        <v xml:space="preserve"> </v>
      </c>
      <c r="L14" s="13" t="s">
        <v>39</v>
      </c>
      <c r="M14" s="30"/>
      <c r="N14" s="93" t="s">
        <v>9</v>
      </c>
      <c r="O14" s="30"/>
      <c r="P14" s="13" t="s">
        <v>38</v>
      </c>
      <c r="Q14" s="15" t="str">
        <f t="shared" si="2"/>
        <v xml:space="preserve"> </v>
      </c>
      <c r="R14" s="91"/>
      <c r="S14" s="6">
        <v>0.57291666666666896</v>
      </c>
      <c r="T14" s="7"/>
    </row>
    <row r="15" spans="1:20" ht="16.5" thickTop="1" thickBot="1">
      <c r="A15" s="6">
        <v>0.58333333333333603</v>
      </c>
      <c r="B15" s="12"/>
      <c r="C15" s="19" t="str">
        <f t="shared" si="0"/>
        <v xml:space="preserve"> </v>
      </c>
      <c r="D15" s="13" t="s">
        <v>43</v>
      </c>
      <c r="E15" s="20"/>
      <c r="F15" s="21" t="s">
        <v>9</v>
      </c>
      <c r="G15" s="20"/>
      <c r="H15" s="110" t="s">
        <v>11</v>
      </c>
      <c r="I15" s="15" t="str">
        <f t="shared" si="1"/>
        <v xml:space="preserve"> </v>
      </c>
      <c r="J15" s="16"/>
      <c r="K15" s="19" t="str">
        <f t="shared" si="3"/>
        <v xml:space="preserve"> </v>
      </c>
      <c r="L15" s="13" t="s">
        <v>42</v>
      </c>
      <c r="M15" s="22"/>
      <c r="N15" s="14" t="s">
        <v>9</v>
      </c>
      <c r="O15" s="22"/>
      <c r="P15" s="13" t="s">
        <v>41</v>
      </c>
      <c r="Q15" s="15" t="str">
        <f t="shared" si="2"/>
        <v xml:space="preserve"> </v>
      </c>
      <c r="R15" s="91"/>
      <c r="S15" s="6">
        <v>0.58333333333333603</v>
      </c>
      <c r="T15" s="7"/>
    </row>
    <row r="16" spans="1:20" ht="16.5" thickTop="1" thickBot="1">
      <c r="A16" s="6">
        <v>0.593750000000003</v>
      </c>
      <c r="B16" s="12"/>
      <c r="C16" s="19" t="str">
        <f t="shared" si="0"/>
        <v xml:space="preserve"> </v>
      </c>
      <c r="D16" s="13" t="s">
        <v>10</v>
      </c>
      <c r="E16" s="90"/>
      <c r="F16" s="21" t="s">
        <v>9</v>
      </c>
      <c r="G16" s="92"/>
      <c r="H16" s="110" t="s">
        <v>44</v>
      </c>
      <c r="I16" s="15" t="str">
        <f t="shared" si="1"/>
        <v xml:space="preserve"> </v>
      </c>
      <c r="J16" s="16"/>
      <c r="K16" s="19" t="str">
        <f t="shared" si="3"/>
        <v xml:space="preserve"> </v>
      </c>
      <c r="L16" s="13" t="s">
        <v>37</v>
      </c>
      <c r="M16" s="94"/>
      <c r="N16" s="93" t="s">
        <v>9</v>
      </c>
      <c r="O16" s="95"/>
      <c r="P16" s="13" t="s">
        <v>38</v>
      </c>
      <c r="Q16" s="15" t="str">
        <f t="shared" si="2"/>
        <v xml:space="preserve"> </v>
      </c>
      <c r="R16" s="91"/>
      <c r="S16" s="6">
        <v>0.593750000000003</v>
      </c>
      <c r="T16" s="7"/>
    </row>
    <row r="17" spans="1:20" ht="16.5" thickTop="1" thickBot="1">
      <c r="A17" s="6">
        <v>0.60416666666666663</v>
      </c>
      <c r="B17" s="12"/>
      <c r="C17" s="19" t="str">
        <f t="shared" si="0"/>
        <v xml:space="preserve"> </v>
      </c>
      <c r="D17" s="13" t="s">
        <v>10</v>
      </c>
      <c r="E17" s="90"/>
      <c r="F17" s="21" t="s">
        <v>9</v>
      </c>
      <c r="G17" s="92"/>
      <c r="H17" s="110" t="s">
        <v>11</v>
      </c>
      <c r="I17" s="15" t="str">
        <f>IF(AND(NOT(ISBLANK(E17)),NOT(ISBLANK(G17))),IF(E17&gt;G17,0,IF(E17&lt;G17,2,IF(E17=G17,1," ")))," ")</f>
        <v xml:space="preserve"> </v>
      </c>
      <c r="J17" s="16"/>
      <c r="K17" s="19" t="str">
        <f t="shared" si="3"/>
        <v xml:space="preserve"> </v>
      </c>
      <c r="L17" s="13" t="s">
        <v>42</v>
      </c>
      <c r="M17" s="96"/>
      <c r="N17" s="14" t="s">
        <v>9</v>
      </c>
      <c r="O17" s="96"/>
      <c r="P17" s="13" t="s">
        <v>40</v>
      </c>
      <c r="Q17" s="15" t="str">
        <f>IF(AND(NOT(ISBLANK(M17)),NOT(ISBLANK(O17))),IF(M17&gt;O17,0,IF(M17&lt;O17,2,IF(M17=O17,1," ")))," ")</f>
        <v xml:space="preserve"> </v>
      </c>
      <c r="R17" s="91"/>
      <c r="S17" s="6">
        <v>0.60416666666666663</v>
      </c>
      <c r="T17" s="7"/>
    </row>
    <row r="18" spans="1:20" ht="16.5" thickTop="1" thickBot="1">
      <c r="A18" s="6">
        <v>0.61458333333333337</v>
      </c>
      <c r="B18" s="12"/>
      <c r="C18" s="19" t="str">
        <f t="shared" si="0"/>
        <v xml:space="preserve"> </v>
      </c>
      <c r="D18" s="13" t="s">
        <v>43</v>
      </c>
      <c r="E18" s="90"/>
      <c r="F18" s="21" t="s">
        <v>9</v>
      </c>
      <c r="G18" s="92"/>
      <c r="H18" s="13" t="s">
        <v>44</v>
      </c>
      <c r="I18" s="15" t="str">
        <f>IF(AND(NOT(ISBLANK(E18)),NOT(ISBLANK(G18))),IF(E18&gt;G18,0,IF(E18&lt;G18,2,IF(E18=G18,1," ")))," ")</f>
        <v xml:space="preserve"> </v>
      </c>
      <c r="J18" s="16"/>
      <c r="K18" s="19" t="str">
        <f t="shared" si="3"/>
        <v xml:space="preserve"> </v>
      </c>
      <c r="L18" s="13" t="s">
        <v>37</v>
      </c>
      <c r="M18" s="94"/>
      <c r="N18" s="93" t="s">
        <v>9</v>
      </c>
      <c r="O18" s="95"/>
      <c r="P18" s="13" t="s">
        <v>39</v>
      </c>
      <c r="Q18" s="15" t="str">
        <f>IF(AND(NOT(ISBLANK(M18)),NOT(ISBLANK(O18))),IF(M18&gt;O18,0,IF(M18&lt;O18,2,IF(M18=O18,1," ")))," ")</f>
        <v xml:space="preserve"> </v>
      </c>
      <c r="R18" s="91"/>
      <c r="S18" s="6">
        <v>0.61458333333333337</v>
      </c>
      <c r="T18" s="24"/>
    </row>
    <row r="19" spans="1:20" ht="16.5" thickTop="1" thickBot="1">
      <c r="A19" s="6">
        <v>0.625</v>
      </c>
      <c r="B19" s="113" t="s">
        <v>18</v>
      </c>
      <c r="C19" s="113"/>
      <c r="D19" s="12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6">
        <v>0.625</v>
      </c>
      <c r="T19" s="7"/>
    </row>
    <row r="20" spans="1:20" ht="16" thickBot="1">
      <c r="A20" s="6">
        <f>A19+TIME(0,15,0)</f>
        <v>0.63541666666666663</v>
      </c>
      <c r="B20" s="124" t="s">
        <v>12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5"/>
      <c r="S20" s="6">
        <f>S19+TIME(0,15,0)</f>
        <v>0.63541666666666663</v>
      </c>
      <c r="T20" s="7"/>
    </row>
    <row r="21" spans="1:20" ht="16.5" thickTop="1" thickBot="1">
      <c r="A21" s="6">
        <f t="shared" ref="A21:A29" si="4">A20+TIME(0,15,0)</f>
        <v>0.64583333333333326</v>
      </c>
      <c r="B21" s="12"/>
      <c r="C21" s="19" t="str">
        <f t="shared" ref="C21:C28" si="5">IF(AND(NOT(ISBLANK(E21)),NOT(ISBLANK(G21))),IF(E21&gt;G21,2,IF(E21&lt;G21,0,IF(E21=G21,1," ")))," ")</f>
        <v xml:space="preserve"> </v>
      </c>
      <c r="D21" s="97" t="s">
        <v>45</v>
      </c>
      <c r="E21" s="98"/>
      <c r="F21" s="99" t="s">
        <v>9</v>
      </c>
      <c r="G21" s="98"/>
      <c r="H21" s="97" t="s">
        <v>46</v>
      </c>
      <c r="I21" s="15" t="str">
        <f t="shared" ref="I21:I28" si="6">IF(AND(NOT(ISBLANK(E21)),NOT(ISBLANK(G21))),IF(E21&gt;G21,0,IF(E21&lt;G21,2,IF(E21=G21,1," ")))," ")</f>
        <v xml:space="preserve"> </v>
      </c>
      <c r="J21" s="16"/>
      <c r="K21" s="19" t="str">
        <f t="shared" ref="K21:K28" si="7">IF(AND(NOT(ISBLANK(M21)),NOT(ISBLANK(O21))),IF(M21&gt;O21,2,IF(M21&lt;O21,0,IF(M21=O21,1," ")))," ")</f>
        <v xml:space="preserve"> </v>
      </c>
      <c r="L21" s="13" t="s">
        <v>13</v>
      </c>
      <c r="M21" s="98"/>
      <c r="N21" s="99" t="s">
        <v>9</v>
      </c>
      <c r="O21" s="98"/>
      <c r="P21" s="13" t="s">
        <v>14</v>
      </c>
      <c r="Q21" s="15" t="str">
        <f t="shared" ref="Q21:Q28" si="8">IF(AND(NOT(ISBLANK(M21)),NOT(ISBLANK(O21))),IF(M21&gt;O21,0,IF(M21&lt;O21,2,IF(M21=O21,1," ")))," ")</f>
        <v xml:space="preserve"> </v>
      </c>
      <c r="R21" s="91"/>
      <c r="S21" s="6">
        <f t="shared" ref="S21:S29" si="9">S20+TIME(0,15,0)</f>
        <v>0.64583333333333326</v>
      </c>
      <c r="T21" s="18"/>
    </row>
    <row r="22" spans="1:20" ht="16.5" thickTop="1" thickBot="1">
      <c r="A22" s="6">
        <f t="shared" si="4"/>
        <v>0.65624999999999989</v>
      </c>
      <c r="B22" s="12"/>
      <c r="C22" s="19" t="str">
        <f t="shared" si="5"/>
        <v xml:space="preserve"> </v>
      </c>
      <c r="D22" s="100" t="s">
        <v>45</v>
      </c>
      <c r="E22" s="98"/>
      <c r="F22" s="99" t="s">
        <v>9</v>
      </c>
      <c r="G22" s="98"/>
      <c r="H22" s="100" t="s">
        <v>47</v>
      </c>
      <c r="I22" s="15" t="str">
        <f t="shared" si="6"/>
        <v xml:space="preserve"> </v>
      </c>
      <c r="J22" s="16"/>
      <c r="K22" s="19" t="str">
        <f t="shared" si="7"/>
        <v xml:space="preserve"> </v>
      </c>
      <c r="L22" s="100" t="s">
        <v>48</v>
      </c>
      <c r="M22" s="98"/>
      <c r="N22" s="99" t="s">
        <v>9</v>
      </c>
      <c r="O22" s="98"/>
      <c r="P22" s="13" t="s">
        <v>14</v>
      </c>
      <c r="Q22" s="15" t="str">
        <f t="shared" si="8"/>
        <v xml:space="preserve"> </v>
      </c>
      <c r="R22" s="91"/>
      <c r="S22" s="6">
        <f t="shared" si="9"/>
        <v>0.65624999999999989</v>
      </c>
      <c r="T22" s="7"/>
    </row>
    <row r="23" spans="1:20" ht="16.5" thickTop="1" thickBot="1">
      <c r="A23" s="6">
        <f t="shared" si="4"/>
        <v>0.66666666666666652</v>
      </c>
      <c r="B23" s="12"/>
      <c r="C23" s="19" t="str">
        <f t="shared" si="5"/>
        <v xml:space="preserve"> </v>
      </c>
      <c r="D23" s="13" t="s">
        <v>13</v>
      </c>
      <c r="E23" s="98"/>
      <c r="F23" s="99" t="s">
        <v>9</v>
      </c>
      <c r="G23" s="98"/>
      <c r="H23" s="100" t="s">
        <v>46</v>
      </c>
      <c r="I23" s="15" t="str">
        <f t="shared" si="6"/>
        <v xml:space="preserve"> </v>
      </c>
      <c r="J23" s="16"/>
      <c r="K23" s="19" t="str">
        <f t="shared" si="7"/>
        <v xml:space="preserve"> </v>
      </c>
      <c r="L23" s="101" t="s">
        <v>47</v>
      </c>
      <c r="M23" s="98"/>
      <c r="N23" s="99" t="s">
        <v>9</v>
      </c>
      <c r="O23" s="98"/>
      <c r="P23" s="100" t="s">
        <v>48</v>
      </c>
      <c r="Q23" s="15" t="str">
        <f t="shared" si="8"/>
        <v xml:space="preserve"> </v>
      </c>
      <c r="R23" s="91"/>
      <c r="S23" s="6">
        <f t="shared" si="9"/>
        <v>0.66666666666666652</v>
      </c>
      <c r="T23" s="7"/>
    </row>
    <row r="24" spans="1:20" ht="16.5" thickTop="1" thickBot="1">
      <c r="A24" s="6">
        <f t="shared" si="4"/>
        <v>0.67708333333333315</v>
      </c>
      <c r="B24" s="12"/>
      <c r="C24" s="19" t="str">
        <f t="shared" si="5"/>
        <v xml:space="preserve"> </v>
      </c>
      <c r="D24" s="100" t="s">
        <v>46</v>
      </c>
      <c r="E24" s="98"/>
      <c r="F24" s="99" t="s">
        <v>9</v>
      </c>
      <c r="G24" s="98"/>
      <c r="H24" s="100" t="s">
        <v>48</v>
      </c>
      <c r="I24" s="15" t="str">
        <f t="shared" si="6"/>
        <v xml:space="preserve"> </v>
      </c>
      <c r="J24" s="16"/>
      <c r="K24" s="19" t="str">
        <f t="shared" si="7"/>
        <v xml:space="preserve"> </v>
      </c>
      <c r="L24" s="13" t="s">
        <v>13</v>
      </c>
      <c r="M24" s="98"/>
      <c r="N24" s="99" t="s">
        <v>9</v>
      </c>
      <c r="O24" s="98"/>
      <c r="P24" s="101" t="s">
        <v>45</v>
      </c>
      <c r="Q24" s="15" t="str">
        <f t="shared" si="8"/>
        <v xml:space="preserve"> </v>
      </c>
      <c r="R24" s="91"/>
      <c r="S24" s="6">
        <f t="shared" si="9"/>
        <v>0.67708333333333315</v>
      </c>
      <c r="T24" s="7"/>
    </row>
    <row r="25" spans="1:20" ht="16.5" thickTop="1" thickBot="1">
      <c r="A25" s="6">
        <f t="shared" si="4"/>
        <v>0.68749999999999978</v>
      </c>
      <c r="B25" s="12"/>
      <c r="C25" s="19" t="str">
        <f t="shared" si="5"/>
        <v xml:space="preserve"> </v>
      </c>
      <c r="I25" s="15" t="str">
        <f t="shared" si="6"/>
        <v xml:space="preserve"> </v>
      </c>
      <c r="J25" s="16"/>
      <c r="K25" s="19" t="str">
        <f t="shared" si="7"/>
        <v xml:space="preserve"> </v>
      </c>
      <c r="L25" s="13" t="s">
        <v>14</v>
      </c>
      <c r="M25" s="98"/>
      <c r="N25" s="99" t="s">
        <v>9</v>
      </c>
      <c r="O25" s="98"/>
      <c r="P25" s="100" t="s">
        <v>47</v>
      </c>
      <c r="Q25" s="15" t="str">
        <f t="shared" si="8"/>
        <v xml:space="preserve"> </v>
      </c>
      <c r="R25" s="91"/>
      <c r="S25" s="6">
        <f t="shared" si="9"/>
        <v>0.68749999999999978</v>
      </c>
      <c r="T25" s="7"/>
    </row>
    <row r="26" spans="1:20" ht="16.5" thickTop="1" thickBot="1">
      <c r="A26" s="6">
        <f t="shared" si="4"/>
        <v>0.69791666666666641</v>
      </c>
      <c r="B26" s="12"/>
      <c r="C26" s="19" t="str">
        <f t="shared" si="5"/>
        <v xml:space="preserve"> </v>
      </c>
      <c r="D26" s="100" t="s">
        <v>45</v>
      </c>
      <c r="E26" s="105"/>
      <c r="F26" s="106" t="s">
        <v>9</v>
      </c>
      <c r="G26" s="107"/>
      <c r="H26" s="100" t="s">
        <v>48</v>
      </c>
      <c r="I26" s="15" t="str">
        <f t="shared" si="6"/>
        <v xml:space="preserve"> </v>
      </c>
      <c r="J26" s="16"/>
      <c r="K26" s="19" t="str">
        <f t="shared" si="7"/>
        <v xml:space="preserve"> </v>
      </c>
      <c r="L26" s="102" t="s">
        <v>46</v>
      </c>
      <c r="M26" s="98"/>
      <c r="N26" s="99" t="s">
        <v>9</v>
      </c>
      <c r="O26" s="98"/>
      <c r="P26" s="102" t="s">
        <v>47</v>
      </c>
      <c r="Q26" s="15" t="str">
        <f t="shared" si="8"/>
        <v xml:space="preserve"> </v>
      </c>
      <c r="R26" s="91"/>
      <c r="S26" s="6">
        <f t="shared" si="9"/>
        <v>0.69791666666666641</v>
      </c>
      <c r="T26" s="7"/>
    </row>
    <row r="27" spans="1:20" ht="16.5" thickTop="1" thickBot="1">
      <c r="A27" s="6">
        <f t="shared" si="4"/>
        <v>0.70833333333333304</v>
      </c>
      <c r="B27" s="12"/>
      <c r="C27" s="19" t="str">
        <f t="shared" si="5"/>
        <v xml:space="preserve"> </v>
      </c>
      <c r="D27" s="100" t="s">
        <v>45</v>
      </c>
      <c r="E27" s="98"/>
      <c r="F27" s="99" t="s">
        <v>9</v>
      </c>
      <c r="G27" s="98"/>
      <c r="H27" s="13" t="s">
        <v>14</v>
      </c>
      <c r="I27" s="15" t="str">
        <f t="shared" si="6"/>
        <v xml:space="preserve"> </v>
      </c>
      <c r="J27" s="16"/>
      <c r="K27" s="19" t="str">
        <f t="shared" si="7"/>
        <v xml:space="preserve"> </v>
      </c>
      <c r="L27" s="13" t="s">
        <v>13</v>
      </c>
      <c r="M27" s="98"/>
      <c r="N27" s="99" t="s">
        <v>9</v>
      </c>
      <c r="O27" s="98"/>
      <c r="P27" s="100" t="s">
        <v>48</v>
      </c>
      <c r="Q27" s="15" t="str">
        <f t="shared" si="8"/>
        <v xml:space="preserve"> </v>
      </c>
      <c r="R27" s="91"/>
      <c r="S27" s="6">
        <f t="shared" si="9"/>
        <v>0.70833333333333304</v>
      </c>
      <c r="T27" s="7"/>
    </row>
    <row r="28" spans="1:20" ht="16.5" thickTop="1" thickBot="1">
      <c r="A28" s="6">
        <f t="shared" si="4"/>
        <v>0.71874999999999967</v>
      </c>
      <c r="B28" s="12"/>
      <c r="C28" s="19" t="str">
        <f t="shared" si="5"/>
        <v xml:space="preserve"> </v>
      </c>
      <c r="D28" s="100" t="s">
        <v>46</v>
      </c>
      <c r="E28" s="98"/>
      <c r="F28" s="99" t="s">
        <v>9</v>
      </c>
      <c r="G28" s="98"/>
      <c r="H28" s="13" t="s">
        <v>14</v>
      </c>
      <c r="I28" s="15" t="str">
        <f t="shared" si="6"/>
        <v xml:space="preserve"> </v>
      </c>
      <c r="J28" s="16"/>
      <c r="K28" s="19" t="str">
        <f t="shared" si="7"/>
        <v xml:space="preserve"> </v>
      </c>
      <c r="L28" s="13" t="s">
        <v>13</v>
      </c>
      <c r="M28" s="98"/>
      <c r="N28" s="99" t="s">
        <v>9</v>
      </c>
      <c r="O28" s="98"/>
      <c r="P28" s="100" t="s">
        <v>47</v>
      </c>
      <c r="Q28" s="15" t="str">
        <f t="shared" si="8"/>
        <v xml:space="preserve"> </v>
      </c>
      <c r="R28" s="91"/>
      <c r="S28" s="6">
        <f t="shared" si="9"/>
        <v>0.71874999999999967</v>
      </c>
      <c r="T28" s="24"/>
    </row>
    <row r="29" spans="1:20" ht="16.5" thickTop="1" thickBot="1">
      <c r="A29" s="6">
        <f t="shared" si="4"/>
        <v>0.7291666666666663</v>
      </c>
      <c r="B29" s="124" t="s">
        <v>12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5"/>
      <c r="S29" s="6">
        <f t="shared" si="9"/>
        <v>0.7291666666666663</v>
      </c>
      <c r="T29" s="7"/>
    </row>
    <row r="30" spans="1:20" ht="16" thickBot="1">
      <c r="A30" s="6">
        <v>0.73611111111111116</v>
      </c>
      <c r="B30" s="124" t="s">
        <v>15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5"/>
      <c r="S30" s="6">
        <v>0.73611111111111116</v>
      </c>
      <c r="T30" s="7"/>
    </row>
    <row r="31" spans="1:20" ht="16" thickBot="1">
      <c r="A31" s="6">
        <v>0.74305555555555547</v>
      </c>
      <c r="B31" s="113" t="s">
        <v>16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4"/>
      <c r="S31" s="6">
        <v>0.74305555555555547</v>
      </c>
      <c r="T31" s="7"/>
    </row>
    <row r="32" spans="1:20" ht="16.5" thickTop="1" thickBot="1">
      <c r="A32" s="6">
        <v>0.75</v>
      </c>
      <c r="B32" s="12"/>
      <c r="C32" s="19" t="str">
        <f t="shared" ref="C32:C39" si="10">IF(AND(NOT(ISBLANK(E32)),NOT(ISBLANK(G32))),IF(E32&gt;G32,2,IF(E32&lt;G32,0,IF(E32=G32,1," ")))," ")</f>
        <v xml:space="preserve"> </v>
      </c>
      <c r="D32" s="13" t="s">
        <v>64</v>
      </c>
      <c r="E32" s="25"/>
      <c r="F32" s="25" t="s">
        <v>9</v>
      </c>
      <c r="G32" s="25"/>
      <c r="H32" s="13" t="s">
        <v>66</v>
      </c>
      <c r="I32" s="15" t="str">
        <f t="shared" ref="I32:I39" si="11">IF(AND(NOT(ISBLANK(E32)),NOT(ISBLANK(G32))),IF(E32&gt;G32,0,IF(E32&lt;G32,2,IF(E32=G32,1," ")))," ")</f>
        <v xml:space="preserve"> </v>
      </c>
      <c r="J32" s="16"/>
      <c r="K32" s="19" t="str">
        <f t="shared" ref="K32:K39" si="12">IF(AND(NOT(ISBLANK(M32)),NOT(ISBLANK(O32))),IF(M32&gt;O32,2,IF(M32&lt;O32,0,IF(M32=O32,1," ")))," ")</f>
        <v xml:space="preserve"> </v>
      </c>
      <c r="L32" s="13" t="s">
        <v>73</v>
      </c>
      <c r="M32" s="25"/>
      <c r="N32" s="25" t="s">
        <v>9</v>
      </c>
      <c r="O32" s="25"/>
      <c r="P32" s="13" t="s">
        <v>70</v>
      </c>
      <c r="Q32" s="15" t="str">
        <f t="shared" ref="Q32:Q39" si="13">IF(AND(NOT(ISBLANK(M32)),NOT(ISBLANK(O32))),IF(M32&gt;O32,0,IF(M32&lt;O32,2,IF(M32=O32,1," ")))," ")</f>
        <v xml:space="preserve"> </v>
      </c>
      <c r="R32" s="17"/>
      <c r="S32" s="6">
        <v>0.75</v>
      </c>
      <c r="T32" s="18"/>
    </row>
    <row r="33" spans="1:20" ht="16.5" thickTop="1" thickBot="1">
      <c r="A33" s="6">
        <v>0.76041666666666663</v>
      </c>
      <c r="B33" s="12"/>
      <c r="C33" s="19" t="str">
        <f t="shared" si="10"/>
        <v xml:space="preserve"> </v>
      </c>
      <c r="D33" s="13" t="s">
        <v>68</v>
      </c>
      <c r="E33" s="25"/>
      <c r="F33" s="25" t="s">
        <v>9</v>
      </c>
      <c r="G33" s="25"/>
      <c r="H33" s="13" t="s">
        <v>72</v>
      </c>
      <c r="I33" s="15" t="str">
        <f t="shared" si="11"/>
        <v xml:space="preserve"> </v>
      </c>
      <c r="J33" s="16"/>
      <c r="K33" s="19" t="str">
        <f t="shared" si="12"/>
        <v xml:space="preserve"> </v>
      </c>
      <c r="L33" s="13" t="s">
        <v>71</v>
      </c>
      <c r="M33" s="25"/>
      <c r="N33" s="25" t="s">
        <v>9</v>
      </c>
      <c r="O33" s="25"/>
      <c r="P33" s="13" t="s">
        <v>67</v>
      </c>
      <c r="Q33" s="15" t="str">
        <f t="shared" si="13"/>
        <v xml:space="preserve"> </v>
      </c>
      <c r="R33" s="17"/>
      <c r="S33" s="6">
        <v>0.76041666666666663</v>
      </c>
      <c r="T33" s="7"/>
    </row>
    <row r="34" spans="1:20" ht="16.5" thickTop="1" thickBot="1">
      <c r="A34" s="6">
        <v>0.77083333333333304</v>
      </c>
      <c r="B34" s="12"/>
      <c r="C34" s="19" t="str">
        <f t="shared" si="10"/>
        <v xml:space="preserve"> </v>
      </c>
      <c r="D34" s="13" t="s">
        <v>64</v>
      </c>
      <c r="E34" s="25"/>
      <c r="F34" s="25" t="s">
        <v>9</v>
      </c>
      <c r="G34" s="25"/>
      <c r="H34" s="13" t="s">
        <v>73</v>
      </c>
      <c r="I34" s="15" t="str">
        <f t="shared" si="11"/>
        <v xml:space="preserve"> </v>
      </c>
      <c r="J34" s="16"/>
      <c r="K34" s="19" t="str">
        <f t="shared" si="12"/>
        <v xml:space="preserve"> </v>
      </c>
      <c r="L34" s="13" t="s">
        <v>70</v>
      </c>
      <c r="M34" s="25"/>
      <c r="N34" s="25" t="s">
        <v>9</v>
      </c>
      <c r="O34" s="25"/>
      <c r="P34" s="13" t="s">
        <v>65</v>
      </c>
      <c r="Q34" s="15" t="str">
        <f t="shared" si="13"/>
        <v xml:space="preserve"> </v>
      </c>
      <c r="R34" s="17"/>
      <c r="S34" s="6">
        <v>0.77083333333333304</v>
      </c>
      <c r="T34" s="7"/>
    </row>
    <row r="35" spans="1:20" ht="16.5" thickTop="1" thickBot="1">
      <c r="A35" s="6">
        <v>0.78125</v>
      </c>
      <c r="B35" s="12"/>
      <c r="C35" s="19" t="str">
        <f t="shared" si="10"/>
        <v xml:space="preserve"> </v>
      </c>
      <c r="D35" s="13" t="s">
        <v>72</v>
      </c>
      <c r="E35" s="25"/>
      <c r="F35" s="25" t="s">
        <v>9</v>
      </c>
      <c r="G35" s="25"/>
      <c r="H35" s="13" t="s">
        <v>69</v>
      </c>
      <c r="I35" s="15" t="str">
        <f t="shared" si="11"/>
        <v xml:space="preserve"> </v>
      </c>
      <c r="J35" s="16"/>
      <c r="K35" s="19" t="str">
        <f t="shared" si="12"/>
        <v xml:space="preserve"> </v>
      </c>
      <c r="L35" s="13" t="s">
        <v>67</v>
      </c>
      <c r="M35" s="25"/>
      <c r="N35" s="25" t="s">
        <v>9</v>
      </c>
      <c r="O35" s="25"/>
      <c r="P35" s="13" t="s">
        <v>66</v>
      </c>
      <c r="Q35" s="15" t="str">
        <f t="shared" si="13"/>
        <v xml:space="preserve"> </v>
      </c>
      <c r="R35" s="17"/>
      <c r="S35" s="6">
        <v>0.78125</v>
      </c>
      <c r="T35" s="7"/>
    </row>
    <row r="36" spans="1:20" ht="16.5" thickTop="1" thickBot="1">
      <c r="A36" s="6">
        <v>0.79166666666666696</v>
      </c>
      <c r="B36" s="12"/>
      <c r="C36" s="19" t="str">
        <f t="shared" si="10"/>
        <v xml:space="preserve"> </v>
      </c>
      <c r="D36" s="13" t="s">
        <v>74</v>
      </c>
      <c r="E36" s="25"/>
      <c r="F36" s="25" t="s">
        <v>9</v>
      </c>
      <c r="G36" s="25"/>
      <c r="H36" s="13" t="s">
        <v>68</v>
      </c>
      <c r="I36" s="15" t="str">
        <f t="shared" si="11"/>
        <v xml:space="preserve"> </v>
      </c>
      <c r="J36" s="16"/>
      <c r="K36" s="19" t="str">
        <f t="shared" si="12"/>
        <v xml:space="preserve"> </v>
      </c>
      <c r="L36" s="13" t="s">
        <v>70</v>
      </c>
      <c r="M36" s="25"/>
      <c r="N36" s="25" t="s">
        <v>9</v>
      </c>
      <c r="O36" s="25"/>
      <c r="P36" s="13" t="s">
        <v>71</v>
      </c>
      <c r="Q36" s="15" t="str">
        <f t="shared" si="13"/>
        <v xml:space="preserve"> </v>
      </c>
      <c r="R36" s="17"/>
      <c r="S36" s="6">
        <v>0.79166666666666696</v>
      </c>
      <c r="T36" s="7"/>
    </row>
    <row r="37" spans="1:20" ht="16.5" thickTop="1" thickBot="1">
      <c r="A37" s="6">
        <v>0.80208333333333304</v>
      </c>
      <c r="B37" s="12"/>
      <c r="C37" s="19" t="str">
        <f t="shared" si="10"/>
        <v xml:space="preserve"> </v>
      </c>
      <c r="D37" s="13" t="s">
        <v>65</v>
      </c>
      <c r="E37" s="25"/>
      <c r="F37" s="25" t="s">
        <v>9</v>
      </c>
      <c r="G37" s="25"/>
      <c r="H37" s="13" t="s">
        <v>67</v>
      </c>
      <c r="I37" s="15" t="str">
        <f t="shared" si="11"/>
        <v xml:space="preserve"> </v>
      </c>
      <c r="J37" s="16"/>
      <c r="K37" s="19" t="str">
        <f t="shared" si="12"/>
        <v xml:space="preserve"> </v>
      </c>
      <c r="L37" s="13" t="s">
        <v>73</v>
      </c>
      <c r="M37" s="25"/>
      <c r="N37" s="25" t="s">
        <v>9</v>
      </c>
      <c r="O37" s="25"/>
      <c r="P37" s="13" t="s">
        <v>66</v>
      </c>
      <c r="Q37" s="15" t="str">
        <f t="shared" si="13"/>
        <v xml:space="preserve"> </v>
      </c>
      <c r="R37" s="17"/>
      <c r="S37" s="6">
        <v>0.80208333333333304</v>
      </c>
      <c r="T37" s="7"/>
    </row>
    <row r="38" spans="1:20" ht="16.5" thickTop="1" thickBot="1">
      <c r="A38" s="6">
        <v>0.8125</v>
      </c>
      <c r="B38" s="12"/>
      <c r="C38" s="19" t="str">
        <f t="shared" si="10"/>
        <v xml:space="preserve"> </v>
      </c>
      <c r="D38" s="13" t="s">
        <v>69</v>
      </c>
      <c r="E38" s="25"/>
      <c r="F38" s="25" t="s">
        <v>9</v>
      </c>
      <c r="G38" s="25"/>
      <c r="H38" s="13" t="s">
        <v>74</v>
      </c>
      <c r="I38" s="15" t="str">
        <f t="shared" si="11"/>
        <v xml:space="preserve"> </v>
      </c>
      <c r="J38" s="16"/>
      <c r="K38" s="19" t="str">
        <f t="shared" si="12"/>
        <v xml:space="preserve"> </v>
      </c>
      <c r="L38" s="13" t="s">
        <v>67</v>
      </c>
      <c r="M38" s="25"/>
      <c r="N38" s="25" t="s">
        <v>9</v>
      </c>
      <c r="O38" s="25"/>
      <c r="P38" s="13" t="s">
        <v>64</v>
      </c>
      <c r="Q38" s="15" t="str">
        <f t="shared" si="13"/>
        <v xml:space="preserve"> </v>
      </c>
      <c r="R38" s="17"/>
      <c r="S38" s="6">
        <v>0.8125</v>
      </c>
      <c r="T38" s="7"/>
    </row>
    <row r="39" spans="1:20" ht="16.5" thickTop="1" thickBot="1">
      <c r="A39" s="6">
        <v>0.82291666666666596</v>
      </c>
      <c r="B39" s="12"/>
      <c r="C39" s="19" t="str">
        <f t="shared" si="10"/>
        <v xml:space="preserve"> </v>
      </c>
      <c r="D39" s="13" t="s">
        <v>66</v>
      </c>
      <c r="E39" s="25"/>
      <c r="F39" s="25" t="s">
        <v>9</v>
      </c>
      <c r="G39" s="25"/>
      <c r="H39" s="13" t="s">
        <v>70</v>
      </c>
      <c r="I39" s="15" t="str">
        <f t="shared" si="11"/>
        <v xml:space="preserve"> </v>
      </c>
      <c r="J39" s="16"/>
      <c r="K39" s="19" t="str">
        <f t="shared" si="12"/>
        <v xml:space="preserve"> </v>
      </c>
      <c r="L39" s="13" t="s">
        <v>62</v>
      </c>
      <c r="M39" s="25"/>
      <c r="N39" s="25" t="s">
        <v>9</v>
      </c>
      <c r="O39" s="25"/>
      <c r="P39" s="13" t="s">
        <v>63</v>
      </c>
      <c r="Q39" s="15" t="str">
        <f t="shared" si="13"/>
        <v xml:space="preserve"> </v>
      </c>
      <c r="R39" s="17"/>
      <c r="S39" s="6">
        <v>0.82291666666666596</v>
      </c>
      <c r="T39" s="24"/>
    </row>
    <row r="40" spans="1:20" ht="16.5" thickTop="1" thickBot="1">
      <c r="A40" s="6">
        <v>0.83333333333333304</v>
      </c>
      <c r="B40" s="113" t="s">
        <v>18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4"/>
      <c r="S40" s="6">
        <v>0.83333333333333304</v>
      </c>
      <c r="T40" s="7"/>
    </row>
    <row r="41" spans="1:20" ht="16.5" thickTop="1" thickBot="1">
      <c r="A41" s="6">
        <v>0.85416666666666663</v>
      </c>
      <c r="B41" s="12"/>
      <c r="C41" s="19" t="str">
        <f t="shared" ref="C41:C47" si="14">IF(AND(NOT(ISBLANK(E41)),NOT(ISBLANK(G41))),IF(E41&gt;G41,2,IF(E41&lt;G41,0,IF(E41=G41,1," ")))," ")</f>
        <v xml:space="preserve"> </v>
      </c>
      <c r="D41" s="13" t="s">
        <v>66</v>
      </c>
      <c r="E41" s="25"/>
      <c r="F41" s="25" t="s">
        <v>9</v>
      </c>
      <c r="G41" s="25"/>
      <c r="H41" s="13" t="s">
        <v>65</v>
      </c>
      <c r="I41" s="15" t="str">
        <f t="shared" ref="I41:I47" si="15">IF(AND(NOT(ISBLANK(E41)),NOT(ISBLANK(G41))),IF(E41&gt;G41,0,IF(E41&lt;G41,2,IF(E41=G41,1," ")))," ")</f>
        <v xml:space="preserve"> </v>
      </c>
      <c r="J41" s="16"/>
      <c r="K41" s="19" t="str">
        <f t="shared" ref="K41:K47" si="16">IF(AND(NOT(ISBLANK(M41)),NOT(ISBLANK(O41))),IF(M41&gt;O41,2,IF(M41&lt;O41,0,IF(M41=O41,1," ")))," ")</f>
        <v xml:space="preserve"> </v>
      </c>
      <c r="L41" s="13" t="s">
        <v>72</v>
      </c>
      <c r="M41" s="25"/>
      <c r="N41" s="25" t="s">
        <v>9</v>
      </c>
      <c r="O41" s="25"/>
      <c r="P41" s="13" t="s">
        <v>62</v>
      </c>
      <c r="Q41" s="15" t="str">
        <f t="shared" ref="Q41:Q47" si="17">IF(AND(NOT(ISBLANK(M41)),NOT(ISBLANK(O41))),IF(M41&gt;O41,0,IF(M41&lt;O41,2,IF(M41=O41,1," ")))," ")</f>
        <v xml:space="preserve"> </v>
      </c>
      <c r="R41" s="17"/>
      <c r="S41" s="6">
        <v>0.85416666666666663</v>
      </c>
      <c r="T41" s="18"/>
    </row>
    <row r="42" spans="1:20" ht="16.5" thickTop="1" thickBot="1">
      <c r="A42" s="6">
        <v>0.86458333333333337</v>
      </c>
      <c r="B42" s="12"/>
      <c r="C42" s="19" t="str">
        <f t="shared" si="14"/>
        <v xml:space="preserve"> </v>
      </c>
      <c r="D42" s="13" t="s">
        <v>63</v>
      </c>
      <c r="E42" s="25"/>
      <c r="F42" s="25" t="s">
        <v>9</v>
      </c>
      <c r="G42" s="25"/>
      <c r="H42" s="13" t="s">
        <v>74</v>
      </c>
      <c r="I42" s="15" t="str">
        <f t="shared" si="15"/>
        <v xml:space="preserve"> </v>
      </c>
      <c r="J42" s="16"/>
      <c r="K42" s="19" t="str">
        <f t="shared" si="16"/>
        <v xml:space="preserve"> </v>
      </c>
      <c r="L42" s="13" t="s">
        <v>70</v>
      </c>
      <c r="M42" s="25"/>
      <c r="N42" s="25" t="s">
        <v>9</v>
      </c>
      <c r="O42" s="25"/>
      <c r="P42" s="13" t="s">
        <v>67</v>
      </c>
      <c r="Q42" s="15" t="str">
        <f t="shared" si="17"/>
        <v xml:space="preserve"> </v>
      </c>
      <c r="R42" s="17"/>
      <c r="S42" s="6">
        <v>0.86458333333333337</v>
      </c>
      <c r="T42" s="7"/>
    </row>
    <row r="43" spans="1:20" ht="16.5" thickTop="1" thickBot="1">
      <c r="A43" s="6">
        <v>0.875</v>
      </c>
      <c r="B43" s="12"/>
      <c r="C43" s="19" t="str">
        <f t="shared" si="14"/>
        <v xml:space="preserve"> </v>
      </c>
      <c r="D43" s="13" t="s">
        <v>73</v>
      </c>
      <c r="E43" s="25"/>
      <c r="F43" s="25" t="s">
        <v>9</v>
      </c>
      <c r="G43" s="25"/>
      <c r="H43" s="13" t="s">
        <v>71</v>
      </c>
      <c r="I43" s="15" t="str">
        <f t="shared" si="15"/>
        <v xml:space="preserve"> </v>
      </c>
      <c r="J43" s="16"/>
      <c r="K43" s="19" t="str">
        <f t="shared" si="16"/>
        <v xml:space="preserve"> </v>
      </c>
      <c r="L43" s="13" t="s">
        <v>65</v>
      </c>
      <c r="M43" s="25"/>
      <c r="N43" s="25" t="s">
        <v>9</v>
      </c>
      <c r="O43" s="25"/>
      <c r="P43" s="13" t="s">
        <v>64</v>
      </c>
      <c r="Q43" s="15" t="str">
        <f t="shared" si="17"/>
        <v xml:space="preserve"> </v>
      </c>
      <c r="R43" s="17"/>
      <c r="S43" s="6">
        <v>0.875</v>
      </c>
      <c r="T43" s="7"/>
    </row>
    <row r="44" spans="1:20" ht="16.5" thickTop="1" thickBot="1">
      <c r="A44" s="6">
        <v>0.88541666666666696</v>
      </c>
      <c r="B44" s="12"/>
      <c r="C44" s="19" t="str">
        <f t="shared" si="14"/>
        <v xml:space="preserve"> </v>
      </c>
      <c r="D44" s="13" t="s">
        <v>62</v>
      </c>
      <c r="E44" s="25"/>
      <c r="F44" s="25" t="s">
        <v>9</v>
      </c>
      <c r="G44" s="25"/>
      <c r="H44" s="13" t="s">
        <v>69</v>
      </c>
      <c r="I44" s="15" t="str">
        <f t="shared" si="15"/>
        <v xml:space="preserve"> </v>
      </c>
      <c r="J44" s="16"/>
      <c r="K44" s="19" t="str">
        <f t="shared" si="16"/>
        <v xml:space="preserve"> </v>
      </c>
      <c r="L44" s="13" t="s">
        <v>63</v>
      </c>
      <c r="M44" s="25"/>
      <c r="N44" s="25" t="s">
        <v>9</v>
      </c>
      <c r="O44" s="25"/>
      <c r="P44" s="13" t="s">
        <v>68</v>
      </c>
      <c r="Q44" s="15" t="str">
        <f t="shared" si="17"/>
        <v xml:space="preserve"> </v>
      </c>
      <c r="R44" s="17"/>
      <c r="S44" s="6">
        <v>0.88541666666666696</v>
      </c>
      <c r="T44" s="7"/>
    </row>
    <row r="45" spans="1:20" ht="16.5" thickTop="1" thickBot="1">
      <c r="A45" s="6">
        <v>0.89583333333333404</v>
      </c>
      <c r="B45" s="12"/>
      <c r="C45" s="19" t="str">
        <f t="shared" si="14"/>
        <v xml:space="preserve"> </v>
      </c>
      <c r="D45" s="13" t="s">
        <v>65</v>
      </c>
      <c r="E45" s="25"/>
      <c r="F45" s="25" t="s">
        <v>9</v>
      </c>
      <c r="G45" s="25"/>
      <c r="H45" s="13" t="s">
        <v>73</v>
      </c>
      <c r="I45" s="15" t="str">
        <f t="shared" si="15"/>
        <v xml:space="preserve"> </v>
      </c>
      <c r="J45" s="16"/>
      <c r="K45" s="19" t="str">
        <f t="shared" si="16"/>
        <v xml:space="preserve"> </v>
      </c>
      <c r="L45" s="13" t="s">
        <v>74</v>
      </c>
      <c r="M45" s="25"/>
      <c r="N45" s="25" t="s">
        <v>9</v>
      </c>
      <c r="O45" s="25"/>
      <c r="P45" s="13" t="s">
        <v>72</v>
      </c>
      <c r="Q45" s="15" t="str">
        <f t="shared" si="17"/>
        <v xml:space="preserve"> </v>
      </c>
      <c r="R45" s="17"/>
      <c r="S45" s="6">
        <v>0.89583333333333404</v>
      </c>
      <c r="T45" s="7"/>
    </row>
    <row r="46" spans="1:20" ht="16.5" thickTop="1" thickBot="1">
      <c r="A46" s="6">
        <v>0.90625</v>
      </c>
      <c r="B46" s="12"/>
      <c r="C46" s="19" t="str">
        <f t="shared" si="14"/>
        <v xml:space="preserve"> </v>
      </c>
      <c r="D46" s="13" t="s">
        <v>68</v>
      </c>
      <c r="E46" s="25"/>
      <c r="F46" s="25" t="s">
        <v>9</v>
      </c>
      <c r="G46" s="25"/>
      <c r="H46" s="13" t="s">
        <v>69</v>
      </c>
      <c r="I46" s="15" t="str">
        <f t="shared" si="15"/>
        <v xml:space="preserve"> </v>
      </c>
      <c r="J46" s="16"/>
      <c r="K46" s="19" t="str">
        <f t="shared" si="16"/>
        <v xml:space="preserve"> </v>
      </c>
      <c r="L46" s="13" t="s">
        <v>71</v>
      </c>
      <c r="M46" s="25"/>
      <c r="N46" s="25" t="s">
        <v>9</v>
      </c>
      <c r="O46" s="25"/>
      <c r="P46" s="13" t="s">
        <v>64</v>
      </c>
      <c r="Q46" s="15" t="str">
        <f t="shared" si="17"/>
        <v xml:space="preserve"> </v>
      </c>
      <c r="R46" s="17"/>
      <c r="S46" s="6">
        <v>0.90625</v>
      </c>
      <c r="T46" s="7"/>
    </row>
    <row r="47" spans="1:20" ht="16.5" thickTop="1" thickBot="1">
      <c r="A47" s="6">
        <v>0.91666666666666696</v>
      </c>
      <c r="B47" s="12"/>
      <c r="C47" s="19" t="str">
        <f t="shared" si="14"/>
        <v xml:space="preserve"> </v>
      </c>
      <c r="D47" s="13" t="s">
        <v>62</v>
      </c>
      <c r="E47" s="25"/>
      <c r="F47" s="25" t="s">
        <v>9</v>
      </c>
      <c r="G47" s="25"/>
      <c r="H47" s="13" t="s">
        <v>74</v>
      </c>
      <c r="I47" s="15" t="str">
        <f t="shared" si="15"/>
        <v xml:space="preserve"> </v>
      </c>
      <c r="J47" s="16"/>
      <c r="K47" s="19" t="str">
        <f t="shared" si="16"/>
        <v xml:space="preserve"> </v>
      </c>
      <c r="L47" s="13" t="s">
        <v>72</v>
      </c>
      <c r="M47" s="25"/>
      <c r="N47" s="25" t="s">
        <v>9</v>
      </c>
      <c r="O47" s="25"/>
      <c r="P47" s="13" t="s">
        <v>63</v>
      </c>
      <c r="Q47" s="15" t="str">
        <f t="shared" si="17"/>
        <v xml:space="preserve"> </v>
      </c>
      <c r="R47" s="17"/>
      <c r="S47" s="6">
        <v>0.91666666666666696</v>
      </c>
      <c r="T47" s="7"/>
    </row>
    <row r="48" spans="1:20" ht="16.5" thickTop="1" thickBot="1">
      <c r="A48" s="6">
        <v>0.92708333333333337</v>
      </c>
      <c r="B48" s="115" t="s">
        <v>19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6"/>
      <c r="S48" s="6">
        <v>0.92708333333333337</v>
      </c>
      <c r="T48" s="27"/>
    </row>
    <row r="49" spans="1:20" ht="15.5">
      <c r="A49" s="28"/>
      <c r="C49" s="29"/>
      <c r="I49" s="29"/>
      <c r="K49" s="29"/>
      <c r="Q49" s="29"/>
      <c r="S49" s="28"/>
      <c r="T49" s="17"/>
    </row>
    <row r="50" spans="1:20">
      <c r="A50" s="17"/>
      <c r="B50" s="17"/>
      <c r="C50" s="10"/>
      <c r="D50" s="17"/>
      <c r="E50" s="17"/>
      <c r="F50" s="17"/>
      <c r="G50" s="17"/>
      <c r="H50" s="17"/>
      <c r="I50" s="10"/>
      <c r="J50" s="17"/>
      <c r="K50" s="10"/>
      <c r="L50" s="17"/>
      <c r="M50" s="17"/>
      <c r="N50" s="17"/>
      <c r="O50" s="17"/>
      <c r="P50" s="30" t="s">
        <v>21</v>
      </c>
      <c r="Q50" s="10"/>
      <c r="R50" s="17"/>
      <c r="S50" s="17"/>
      <c r="T50" s="17"/>
    </row>
    <row r="51" spans="1:20" ht="15.5">
      <c r="A51" s="17"/>
      <c r="B51" s="17"/>
      <c r="C51" s="10"/>
      <c r="D51" s="17" t="s">
        <v>28</v>
      </c>
      <c r="E51" s="112" t="s">
        <v>20</v>
      </c>
      <c r="F51" s="112"/>
      <c r="G51" s="112"/>
      <c r="H51" s="112"/>
      <c r="I51" s="112"/>
      <c r="J51" s="112"/>
      <c r="K51" s="112"/>
      <c r="L51" s="17"/>
      <c r="M51" s="17"/>
      <c r="N51" s="17"/>
      <c r="O51" s="17"/>
      <c r="P51" s="31" t="s">
        <v>23</v>
      </c>
      <c r="Q51" s="10"/>
      <c r="R51" s="17"/>
      <c r="S51" s="17"/>
      <c r="T51" s="17"/>
    </row>
    <row r="52" spans="1:20" ht="15.5">
      <c r="A52" s="17"/>
      <c r="B52" s="17"/>
      <c r="C52" s="10"/>
      <c r="D52" s="17"/>
      <c r="E52" s="112" t="s">
        <v>22</v>
      </c>
      <c r="F52" s="112"/>
      <c r="G52" s="112"/>
      <c r="H52" s="112"/>
      <c r="I52" s="112"/>
      <c r="J52" s="112"/>
      <c r="K52" s="112"/>
      <c r="L52" s="17"/>
      <c r="M52" s="17"/>
      <c r="N52" s="17"/>
      <c r="O52" s="17"/>
      <c r="P52" s="32" t="s">
        <v>24</v>
      </c>
      <c r="Q52" s="10"/>
      <c r="R52" s="17"/>
      <c r="S52" s="17"/>
      <c r="T52" s="17"/>
    </row>
    <row r="53" spans="1:20">
      <c r="A53" s="17"/>
      <c r="B53" s="17"/>
      <c r="C53" s="10"/>
      <c r="D53" s="17"/>
      <c r="E53" s="17"/>
      <c r="F53" s="17"/>
      <c r="G53" s="17"/>
      <c r="H53" s="17"/>
      <c r="I53" s="10"/>
      <c r="J53" s="17"/>
      <c r="K53" s="10"/>
      <c r="L53" s="17"/>
      <c r="M53" s="17"/>
      <c r="N53" s="17"/>
      <c r="O53" s="17"/>
      <c r="P53" s="33" t="s">
        <v>25</v>
      </c>
      <c r="Q53" s="10"/>
      <c r="R53" s="17"/>
      <c r="S53" s="17"/>
      <c r="T53" s="17"/>
    </row>
    <row r="54" spans="1:20" ht="15.5">
      <c r="A54" s="17"/>
      <c r="B54" s="17"/>
      <c r="C54" s="10"/>
      <c r="D54" s="17" t="s">
        <v>26</v>
      </c>
      <c r="E54" s="112" t="s">
        <v>27</v>
      </c>
      <c r="F54" s="112"/>
      <c r="G54" s="112"/>
      <c r="H54" s="112"/>
      <c r="I54" s="112"/>
      <c r="J54" s="112"/>
      <c r="K54" s="112"/>
      <c r="L54" s="17"/>
      <c r="M54" s="17"/>
      <c r="N54" s="17"/>
      <c r="O54" s="17"/>
      <c r="P54" s="34" t="s">
        <v>26</v>
      </c>
      <c r="Q54" s="10"/>
      <c r="R54" s="17"/>
      <c r="S54" s="17"/>
      <c r="T54" s="17"/>
    </row>
    <row r="55" spans="1:20" ht="15.5">
      <c r="A55" s="17"/>
      <c r="B55" s="17"/>
      <c r="C55" s="10"/>
      <c r="D55" s="17"/>
      <c r="E55" s="112" t="s">
        <v>22</v>
      </c>
      <c r="F55" s="112"/>
      <c r="G55" s="112"/>
      <c r="H55" s="112"/>
      <c r="I55" s="112"/>
      <c r="J55" s="112"/>
      <c r="K55" s="112"/>
      <c r="L55" s="17"/>
      <c r="M55" s="17"/>
      <c r="N55" s="17"/>
      <c r="O55" s="17"/>
      <c r="Q55" s="10"/>
      <c r="R55" s="17"/>
      <c r="S55" s="17"/>
      <c r="T55" s="17"/>
    </row>
    <row r="56" spans="1:20">
      <c r="A56" s="17"/>
      <c r="B56" s="17"/>
      <c r="C56" s="10"/>
      <c r="D56" s="17"/>
      <c r="E56" s="17"/>
      <c r="F56" s="17"/>
      <c r="G56" s="17"/>
      <c r="H56" s="17"/>
      <c r="I56" s="10"/>
      <c r="J56" s="17"/>
      <c r="K56" s="10"/>
      <c r="L56" s="17"/>
      <c r="M56" s="17"/>
      <c r="N56" s="17"/>
      <c r="O56" s="17"/>
      <c r="P56" s="37"/>
      <c r="Q56" s="10"/>
      <c r="R56" s="17"/>
      <c r="S56" s="17"/>
      <c r="T56" s="17"/>
    </row>
    <row r="57" spans="1:20">
      <c r="A57" s="17"/>
      <c r="B57" s="17"/>
      <c r="C57" s="10"/>
      <c r="L57" s="17"/>
      <c r="M57" s="17"/>
      <c r="N57" s="17"/>
      <c r="O57" s="17"/>
      <c r="P57" s="17"/>
      <c r="Q57" s="10"/>
      <c r="R57" s="17"/>
      <c r="S57" s="17"/>
      <c r="T57" s="17"/>
    </row>
    <row r="58" spans="1:20">
      <c r="A58" s="17"/>
      <c r="B58" s="17"/>
      <c r="C58" s="10"/>
      <c r="L58" s="17"/>
      <c r="M58" s="17"/>
      <c r="N58" s="17"/>
      <c r="O58" s="17"/>
      <c r="P58" s="17"/>
      <c r="Q58" s="10"/>
      <c r="R58" s="17"/>
      <c r="S58" s="17"/>
      <c r="T58" s="17"/>
    </row>
  </sheetData>
  <mergeCells count="19">
    <mergeCell ref="B4:R4"/>
    <mergeCell ref="B48:R48"/>
    <mergeCell ref="A1:T1"/>
    <mergeCell ref="B2:H2"/>
    <mergeCell ref="I2:K2"/>
    <mergeCell ref="L2:R2"/>
    <mergeCell ref="B3:R3"/>
    <mergeCell ref="B19:R19"/>
    <mergeCell ref="B20:R20"/>
    <mergeCell ref="B29:R29"/>
    <mergeCell ref="E55:K55"/>
    <mergeCell ref="B5:R5"/>
    <mergeCell ref="D6:P6"/>
    <mergeCell ref="B30:R30"/>
    <mergeCell ref="B31:R31"/>
    <mergeCell ref="B40:R40"/>
    <mergeCell ref="E51:K51"/>
    <mergeCell ref="E52:K52"/>
    <mergeCell ref="E54:K54"/>
  </mergeCells>
  <pageMargins left="0.70866141732283472" right="0.70866141732283472" top="0.78740157480314965" bottom="0.78740157480314965" header="0.31496062992125984" footer="0.31496062992125984"/>
  <pageSetup paperSize="8" scale="7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B34"/>
  <sheetViews>
    <sheetView workbookViewId="0">
      <selection activeCell="A15" sqref="A15"/>
    </sheetView>
  </sheetViews>
  <sheetFormatPr baseColWidth="10" defaultRowHeight="14.5"/>
  <cols>
    <col min="1" max="1" width="31.453125" customWidth="1"/>
    <col min="2" max="2" width="8" customWidth="1"/>
    <col min="3" max="28" width="7.453125" customWidth="1"/>
  </cols>
  <sheetData>
    <row r="1" spans="1:19">
      <c r="A1" s="70" t="s">
        <v>21</v>
      </c>
      <c r="B1" s="80" t="s">
        <v>107</v>
      </c>
      <c r="C1" s="72" t="s">
        <v>101</v>
      </c>
      <c r="D1" s="72" t="s">
        <v>93</v>
      </c>
      <c r="E1" s="72" t="s">
        <v>104</v>
      </c>
      <c r="F1" s="72" t="s">
        <v>105</v>
      </c>
      <c r="G1" s="72" t="s">
        <v>81</v>
      </c>
      <c r="H1" s="72" t="s">
        <v>82</v>
      </c>
      <c r="I1" s="72" t="s">
        <v>83</v>
      </c>
      <c r="J1" s="26" t="s">
        <v>91</v>
      </c>
    </row>
    <row r="2" spans="1:19" ht="15" thickBot="1">
      <c r="A2" s="78" t="str">
        <f>Berechnungen!A5</f>
        <v>Torpedo Rümlingen U9</v>
      </c>
      <c r="B2" s="81">
        <v>1</v>
      </c>
      <c r="C2" s="40">
        <f>Berechnungen!E5</f>
        <v>0</v>
      </c>
      <c r="D2" s="40">
        <f>Berechnungen!FA5</f>
        <v>0</v>
      </c>
      <c r="E2" s="40">
        <f>Berechnungen!FB5</f>
        <v>0</v>
      </c>
      <c r="F2" s="40">
        <f>Berechnungen!FC5</f>
        <v>0</v>
      </c>
      <c r="G2" s="40">
        <f>Berechnungen!G5</f>
        <v>0</v>
      </c>
      <c r="H2" s="40">
        <f>Berechnungen!H5</f>
        <v>0</v>
      </c>
      <c r="I2" s="40">
        <f>Berechnungen!I5</f>
        <v>0</v>
      </c>
      <c r="J2" s="73">
        <f>Berechnungen!F5</f>
        <v>0</v>
      </c>
    </row>
    <row r="3" spans="1:19" ht="15" thickBot="1">
      <c r="A3" s="78" t="str">
        <f>Berechnungen!A6</f>
        <v>Gekkos U9 ROT</v>
      </c>
      <c r="B3" s="81">
        <v>2</v>
      </c>
      <c r="C3" s="40">
        <f>Berechnungen!E6</f>
        <v>0</v>
      </c>
      <c r="D3" s="40">
        <f>Berechnungen!FA6</f>
        <v>0</v>
      </c>
      <c r="E3" s="40">
        <f>Berechnungen!FB6</f>
        <v>0</v>
      </c>
      <c r="F3" s="40">
        <f>Berechnungen!FC6</f>
        <v>0</v>
      </c>
      <c r="G3" s="40">
        <f>Berechnungen!G6</f>
        <v>0</v>
      </c>
      <c r="H3" s="40">
        <f>Berechnungen!H6</f>
        <v>0</v>
      </c>
      <c r="I3" s="40">
        <f>Berechnungen!I6</f>
        <v>0</v>
      </c>
      <c r="J3" s="73">
        <f>Berechnungen!F6</f>
        <v>0</v>
      </c>
      <c r="L3" s="141" t="s">
        <v>114</v>
      </c>
      <c r="M3" s="142"/>
      <c r="N3" s="142"/>
      <c r="O3" s="142"/>
      <c r="P3" s="142"/>
      <c r="Q3" s="142"/>
      <c r="R3" s="142"/>
      <c r="S3" s="143"/>
    </row>
    <row r="4" spans="1:19" ht="15" thickBot="1">
      <c r="A4" s="78" t="str">
        <f>Berechnungen!A7</f>
        <v>Gekkos U9 BLAU</v>
      </c>
      <c r="B4" s="81">
        <v>3</v>
      </c>
      <c r="C4" s="40">
        <f>Berechnungen!E7</f>
        <v>0</v>
      </c>
      <c r="D4" s="40">
        <f>Berechnungen!FA7</f>
        <v>0</v>
      </c>
      <c r="E4" s="40">
        <f>Berechnungen!FB7</f>
        <v>0</v>
      </c>
      <c r="F4" s="40">
        <f>Berechnungen!FC7</f>
        <v>0</v>
      </c>
      <c r="G4" s="40">
        <f>Berechnungen!G7</f>
        <v>0</v>
      </c>
      <c r="H4" s="40">
        <f>Berechnungen!H7</f>
        <v>0</v>
      </c>
      <c r="I4" s="40">
        <f>Berechnungen!I7</f>
        <v>0</v>
      </c>
      <c r="J4" s="73">
        <f>Berechnungen!F7</f>
        <v>0</v>
      </c>
      <c r="L4" s="144" t="s">
        <v>91</v>
      </c>
      <c r="M4" s="145"/>
      <c r="N4" s="145"/>
      <c r="O4" s="145"/>
      <c r="P4" s="145"/>
      <c r="Q4" s="145"/>
      <c r="R4" s="145"/>
      <c r="S4" s="146"/>
    </row>
    <row r="5" spans="1:19">
      <c r="A5" s="71" t="s">
        <v>23</v>
      </c>
      <c r="B5" s="80" t="s">
        <v>107</v>
      </c>
      <c r="C5" s="72" t="s">
        <v>101</v>
      </c>
      <c r="D5" s="72" t="s">
        <v>93</v>
      </c>
      <c r="E5" s="72" t="s">
        <v>104</v>
      </c>
      <c r="F5" s="72" t="s">
        <v>105</v>
      </c>
      <c r="G5" s="72" t="s">
        <v>81</v>
      </c>
      <c r="H5" s="72" t="s">
        <v>82</v>
      </c>
      <c r="I5" s="72" t="s">
        <v>83</v>
      </c>
      <c r="J5" s="26" t="s">
        <v>91</v>
      </c>
      <c r="L5" s="147" t="s">
        <v>108</v>
      </c>
      <c r="M5" s="148"/>
      <c r="N5" s="148"/>
      <c r="O5" s="148"/>
      <c r="P5" s="148"/>
      <c r="Q5" s="148"/>
      <c r="R5" s="148"/>
      <c r="S5" s="149"/>
    </row>
    <row r="6" spans="1:19">
      <c r="A6" s="78" t="str">
        <f>Berechnungen!A8</f>
        <v>Torpedo Rümlingen U11</v>
      </c>
      <c r="B6" s="81">
        <v>1</v>
      </c>
      <c r="C6" s="40">
        <f>Berechnungen!E8</f>
        <v>0</v>
      </c>
      <c r="D6" s="40">
        <f>Berechnungen!FA8</f>
        <v>0</v>
      </c>
      <c r="E6" s="40">
        <f>Berechnungen!FB8</f>
        <v>0</v>
      </c>
      <c r="F6" s="40">
        <f>Berechnungen!FC8</f>
        <v>0</v>
      </c>
      <c r="G6" s="40">
        <f>Berechnungen!G8</f>
        <v>0</v>
      </c>
      <c r="H6" s="40">
        <f>Berechnungen!H8</f>
        <v>0</v>
      </c>
      <c r="I6" s="40">
        <f>Berechnungen!I8</f>
        <v>0</v>
      </c>
      <c r="J6" s="73">
        <f>Berechnungen!F8</f>
        <v>0</v>
      </c>
      <c r="L6" s="144" t="s">
        <v>109</v>
      </c>
      <c r="M6" s="145"/>
      <c r="N6" s="145"/>
      <c r="O6" s="145"/>
      <c r="P6" s="145"/>
      <c r="Q6" s="145"/>
      <c r="R6" s="145"/>
      <c r="S6" s="146"/>
    </row>
    <row r="7" spans="1:19">
      <c r="A7" s="78" t="str">
        <f>Berechnungen!A9</f>
        <v>Gekkos U11</v>
      </c>
      <c r="B7" s="81">
        <v>2</v>
      </c>
      <c r="C7" s="40">
        <f>Berechnungen!E9</f>
        <v>0</v>
      </c>
      <c r="D7" s="40">
        <f>Berechnungen!FA9</f>
        <v>0</v>
      </c>
      <c r="E7" s="40">
        <f>Berechnungen!FB9</f>
        <v>0</v>
      </c>
      <c r="F7" s="40">
        <f>Berechnungen!FC9</f>
        <v>0</v>
      </c>
      <c r="G7" s="40">
        <f>Berechnungen!G9</f>
        <v>0</v>
      </c>
      <c r="H7" s="40">
        <f>Berechnungen!H9</f>
        <v>0</v>
      </c>
      <c r="I7" s="40">
        <f>Berechnungen!I9</f>
        <v>0</v>
      </c>
      <c r="J7" s="73">
        <f>Berechnungen!F9</f>
        <v>0</v>
      </c>
      <c r="L7" s="144" t="s">
        <v>110</v>
      </c>
      <c r="M7" s="145"/>
      <c r="N7" s="145"/>
      <c r="O7" s="145"/>
      <c r="P7" s="145"/>
      <c r="Q7" s="145"/>
      <c r="R7" s="145"/>
      <c r="S7" s="146"/>
    </row>
    <row r="8" spans="1:19">
      <c r="A8" s="78" t="str">
        <f>Berechnungen!A10</f>
        <v>UHJS Aarau U11</v>
      </c>
      <c r="B8" s="81">
        <v>3</v>
      </c>
      <c r="C8" s="40">
        <f>Berechnungen!E10</f>
        <v>0</v>
      </c>
      <c r="D8" s="40">
        <f>Berechnungen!FA10</f>
        <v>0</v>
      </c>
      <c r="E8" s="40">
        <f>Berechnungen!FB10</f>
        <v>0</v>
      </c>
      <c r="F8" s="40">
        <f>Berechnungen!FC10</f>
        <v>0</v>
      </c>
      <c r="G8" s="40">
        <f>Berechnungen!G10</f>
        <v>0</v>
      </c>
      <c r="H8" s="40">
        <f>Berechnungen!H10</f>
        <v>0</v>
      </c>
      <c r="I8" s="40">
        <f>Berechnungen!I10</f>
        <v>0</v>
      </c>
      <c r="J8" s="73">
        <f>Berechnungen!F10</f>
        <v>0</v>
      </c>
      <c r="L8" s="144" t="s">
        <v>111</v>
      </c>
      <c r="M8" s="145"/>
      <c r="N8" s="145"/>
      <c r="O8" s="145"/>
      <c r="P8" s="145"/>
      <c r="Q8" s="145"/>
      <c r="R8" s="145"/>
      <c r="S8" s="146"/>
    </row>
    <row r="9" spans="1:19" ht="15" thickBot="1">
      <c r="A9" s="78" t="str">
        <f>Berechnungen!A11</f>
        <v>Coyotes Bettingen U11</v>
      </c>
      <c r="B9" s="81">
        <v>4</v>
      </c>
      <c r="C9" s="40">
        <f>Berechnungen!E11</f>
        <v>0</v>
      </c>
      <c r="D9" s="40">
        <f>Berechnungen!FA11</f>
        <v>0</v>
      </c>
      <c r="E9" s="40">
        <f>Berechnungen!FB11</f>
        <v>0</v>
      </c>
      <c r="F9" s="40">
        <f>Berechnungen!FC11</f>
        <v>0</v>
      </c>
      <c r="G9" s="40">
        <f>Berechnungen!G11</f>
        <v>0</v>
      </c>
      <c r="H9" s="40">
        <f>Berechnungen!H11</f>
        <v>0</v>
      </c>
      <c r="I9" s="40">
        <f>Berechnungen!I11</f>
        <v>0</v>
      </c>
      <c r="J9" s="73">
        <f>Berechnungen!F11</f>
        <v>0</v>
      </c>
      <c r="L9" s="144" t="s">
        <v>112</v>
      </c>
      <c r="M9" s="145"/>
      <c r="N9" s="145"/>
      <c r="O9" s="145"/>
      <c r="P9" s="145"/>
      <c r="Q9" s="145"/>
      <c r="R9" s="145"/>
      <c r="S9" s="146"/>
    </row>
    <row r="10" spans="1:19">
      <c r="A10" s="71" t="s">
        <v>24</v>
      </c>
      <c r="B10" s="80" t="s">
        <v>107</v>
      </c>
      <c r="C10" s="72" t="s">
        <v>101</v>
      </c>
      <c r="D10" s="72" t="s">
        <v>93</v>
      </c>
      <c r="E10" s="72" t="s">
        <v>104</v>
      </c>
      <c r="F10" s="72" t="s">
        <v>105</v>
      </c>
      <c r="G10" s="72" t="s">
        <v>81</v>
      </c>
      <c r="H10" s="72" t="s">
        <v>82</v>
      </c>
      <c r="I10" s="72" t="s">
        <v>83</v>
      </c>
      <c r="J10" s="26" t="s">
        <v>91</v>
      </c>
      <c r="L10" s="147" t="s">
        <v>103</v>
      </c>
      <c r="M10" s="148"/>
      <c r="N10" s="148"/>
      <c r="O10" s="148"/>
      <c r="P10" s="148"/>
      <c r="Q10" s="148"/>
      <c r="R10" s="148"/>
      <c r="S10" s="149"/>
    </row>
    <row r="11" spans="1:19" ht="15" thickBot="1">
      <c r="A11" s="78" t="str">
        <f>Berechnungen!A12</f>
        <v>Torpedo Rümlingen U13</v>
      </c>
      <c r="B11" s="81">
        <v>1</v>
      </c>
      <c r="C11" s="40">
        <f>Berechnungen!E12</f>
        <v>0</v>
      </c>
      <c r="D11" s="40">
        <f>Berechnungen!FA12</f>
        <v>0</v>
      </c>
      <c r="E11" s="40">
        <f>Berechnungen!FB12</f>
        <v>0</v>
      </c>
      <c r="F11" s="40">
        <f>Berechnungen!FC12</f>
        <v>0</v>
      </c>
      <c r="G11" s="40">
        <f>Berechnungen!G12</f>
        <v>0</v>
      </c>
      <c r="H11" s="40">
        <f>Berechnungen!H12</f>
        <v>0</v>
      </c>
      <c r="I11" s="40">
        <f>Berechnungen!I12</f>
        <v>0</v>
      </c>
      <c r="J11" s="73">
        <f>Berechnungen!F12</f>
        <v>0</v>
      </c>
      <c r="L11" s="150" t="s">
        <v>113</v>
      </c>
      <c r="M11" s="151"/>
      <c r="N11" s="151"/>
      <c r="O11" s="151"/>
      <c r="P11" s="151"/>
      <c r="Q11" s="151"/>
      <c r="R11" s="151"/>
      <c r="S11" s="152"/>
    </row>
    <row r="12" spans="1:19">
      <c r="A12" s="78" t="str">
        <f>Berechnungen!A13</f>
        <v>Gekkos U13</v>
      </c>
      <c r="B12" s="81">
        <v>2</v>
      </c>
      <c r="C12" s="40">
        <f>Berechnungen!E13</f>
        <v>0</v>
      </c>
      <c r="D12" s="40">
        <f>Berechnungen!FA13</f>
        <v>0</v>
      </c>
      <c r="E12" s="40">
        <f>Berechnungen!FB13</f>
        <v>0</v>
      </c>
      <c r="F12" s="40">
        <f>Berechnungen!FC13</f>
        <v>0</v>
      </c>
      <c r="G12" s="40">
        <f>Berechnungen!G13</f>
        <v>0</v>
      </c>
      <c r="H12" s="40">
        <f>Berechnungen!H13</f>
        <v>0</v>
      </c>
      <c r="I12" s="40">
        <f>Berechnungen!I13</f>
        <v>0</v>
      </c>
      <c r="J12" s="73">
        <f>Berechnungen!F13</f>
        <v>0</v>
      </c>
    </row>
    <row r="13" spans="1:19" ht="15" thickBot="1">
      <c r="A13" s="78" t="str">
        <f>Berechnungen!A14</f>
        <v>Basel Hawks U13</v>
      </c>
      <c r="B13" s="81">
        <v>3</v>
      </c>
      <c r="C13" s="40">
        <f>Berechnungen!E14</f>
        <v>0</v>
      </c>
      <c r="D13" s="40">
        <f>Berechnungen!FA14</f>
        <v>0</v>
      </c>
      <c r="E13" s="40">
        <f>Berechnungen!FB14</f>
        <v>0</v>
      </c>
      <c r="F13" s="40">
        <f>Berechnungen!FC14</f>
        <v>0</v>
      </c>
      <c r="G13" s="40">
        <f>Berechnungen!G14</f>
        <v>0</v>
      </c>
      <c r="H13" s="40">
        <f>Berechnungen!H14</f>
        <v>0</v>
      </c>
      <c r="I13" s="40">
        <f>Berechnungen!I14</f>
        <v>0</v>
      </c>
      <c r="J13" s="73">
        <f>Berechnungen!F14</f>
        <v>0</v>
      </c>
    </row>
    <row r="14" spans="1:19">
      <c r="A14" s="71" t="s">
        <v>25</v>
      </c>
      <c r="B14" s="80" t="s">
        <v>107</v>
      </c>
      <c r="C14" s="72" t="s">
        <v>101</v>
      </c>
      <c r="D14" s="72" t="s">
        <v>93</v>
      </c>
      <c r="E14" s="72" t="s">
        <v>104</v>
      </c>
      <c r="F14" s="72" t="s">
        <v>105</v>
      </c>
      <c r="G14" s="72" t="s">
        <v>81</v>
      </c>
      <c r="H14" s="72" t="s">
        <v>82</v>
      </c>
      <c r="I14" s="72" t="s">
        <v>83</v>
      </c>
      <c r="J14" s="26" t="s">
        <v>91</v>
      </c>
    </row>
    <row r="15" spans="1:19">
      <c r="A15" s="78" t="str">
        <f>Berechnungen!A15</f>
        <v>Jugendcafé Gelterkinden 1 U16</v>
      </c>
      <c r="B15" s="81">
        <v>1</v>
      </c>
      <c r="C15" s="40">
        <f>Berechnungen!E15</f>
        <v>0</v>
      </c>
      <c r="D15" s="40">
        <f>Berechnungen!FA15</f>
        <v>0</v>
      </c>
      <c r="E15" s="40">
        <f>Berechnungen!FB15</f>
        <v>0</v>
      </c>
      <c r="F15" s="40">
        <f>Berechnungen!FC15</f>
        <v>0</v>
      </c>
      <c r="G15" s="40">
        <f>Berechnungen!G15</f>
        <v>0</v>
      </c>
      <c r="H15" s="40">
        <f>Berechnungen!H15</f>
        <v>0</v>
      </c>
      <c r="I15" s="40">
        <f>Berechnungen!I15</f>
        <v>0</v>
      </c>
      <c r="J15" s="73">
        <f>Berechnungen!F15</f>
        <v>0</v>
      </c>
    </row>
    <row r="16" spans="1:19">
      <c r="A16" s="78" t="str">
        <f>Berechnungen!A16</f>
        <v>Jugendcafé Gelterkinden 2 U16</v>
      </c>
      <c r="B16" s="81">
        <v>2</v>
      </c>
      <c r="C16" s="40">
        <f>Berechnungen!E16</f>
        <v>0</v>
      </c>
      <c r="D16" s="40">
        <f>Berechnungen!FA16</f>
        <v>0</v>
      </c>
      <c r="E16" s="40">
        <f>Berechnungen!FB16</f>
        <v>0</v>
      </c>
      <c r="F16" s="40">
        <f>Berechnungen!FC16</f>
        <v>0</v>
      </c>
      <c r="G16" s="40">
        <f>Berechnungen!G16</f>
        <v>0</v>
      </c>
      <c r="H16" s="40">
        <f>Berechnungen!H16</f>
        <v>0</v>
      </c>
      <c r="I16" s="40">
        <f>Berechnungen!I16</f>
        <v>0</v>
      </c>
      <c r="J16" s="73">
        <f>Berechnungen!F16</f>
        <v>0</v>
      </c>
    </row>
    <row r="17" spans="1:28">
      <c r="A17" s="78" t="str">
        <f>Berechnungen!A17</f>
        <v>Gekkos U16</v>
      </c>
      <c r="B17" s="81">
        <v>3</v>
      </c>
      <c r="C17" s="40">
        <f>Berechnungen!E17</f>
        <v>0</v>
      </c>
      <c r="D17" s="40">
        <f>Berechnungen!FA17</f>
        <v>0</v>
      </c>
      <c r="E17" s="40">
        <f>Berechnungen!FB17</f>
        <v>0</v>
      </c>
      <c r="F17" s="40">
        <f>Berechnungen!FC17</f>
        <v>0</v>
      </c>
      <c r="G17" s="40">
        <f>Berechnungen!G17</f>
        <v>0</v>
      </c>
      <c r="H17" s="40">
        <f>Berechnungen!H17</f>
        <v>0</v>
      </c>
      <c r="I17" s="40">
        <f>Berechnungen!I17</f>
        <v>0</v>
      </c>
      <c r="J17" s="73">
        <f>Berechnungen!F17</f>
        <v>0</v>
      </c>
    </row>
    <row r="18" spans="1:28">
      <c r="A18" s="78" t="str">
        <f>Berechnungen!A18</f>
        <v>Basel Hawks U16</v>
      </c>
      <c r="B18" s="81">
        <v>4</v>
      </c>
      <c r="C18" s="40">
        <f>Berechnungen!E18</f>
        <v>0</v>
      </c>
      <c r="D18" s="40">
        <f>Berechnungen!FA18</f>
        <v>0</v>
      </c>
      <c r="E18" s="40">
        <f>Berechnungen!FB18</f>
        <v>0</v>
      </c>
      <c r="F18" s="40">
        <f>Berechnungen!FC18</f>
        <v>0</v>
      </c>
      <c r="G18" s="40">
        <f>Berechnungen!G18</f>
        <v>0</v>
      </c>
      <c r="H18" s="40">
        <f>Berechnungen!H18</f>
        <v>0</v>
      </c>
      <c r="I18" s="40">
        <f>Berechnungen!I18</f>
        <v>0</v>
      </c>
      <c r="J18" s="73">
        <f>Berechnungen!F18</f>
        <v>0</v>
      </c>
    </row>
    <row r="19" spans="1:28" ht="15" thickBot="1">
      <c r="A19" s="78" t="str">
        <f>Berechnungen!A19</f>
        <v>Coyotes Bettingen U16</v>
      </c>
      <c r="B19" s="81">
        <v>5</v>
      </c>
      <c r="C19" s="40">
        <f>Berechnungen!E19</f>
        <v>0</v>
      </c>
      <c r="D19" s="40">
        <f>Berechnungen!FA19</f>
        <v>0</v>
      </c>
      <c r="E19" s="40">
        <f>Berechnungen!FB19</f>
        <v>0</v>
      </c>
      <c r="F19" s="40">
        <f>Berechnungen!FC19</f>
        <v>0</v>
      </c>
      <c r="G19" s="40">
        <f>Berechnungen!G19</f>
        <v>0</v>
      </c>
      <c r="H19" s="40">
        <f>Berechnungen!H19</f>
        <v>0</v>
      </c>
      <c r="I19" s="40">
        <f>Berechnungen!I19</f>
        <v>0</v>
      </c>
      <c r="J19" s="73">
        <f>Berechnungen!F19</f>
        <v>0</v>
      </c>
    </row>
    <row r="20" spans="1:28" ht="15" thickBot="1">
      <c r="A20" s="78" t="str">
        <f>Berechnungen!A20</f>
        <v>Torpedo Rümlingen U16</v>
      </c>
      <c r="B20" s="81">
        <v>6</v>
      </c>
      <c r="C20" s="40">
        <f>Berechnungen!E20</f>
        <v>0</v>
      </c>
      <c r="D20" s="40">
        <f>Berechnungen!FA20</f>
        <v>0</v>
      </c>
      <c r="E20" s="40">
        <f>Berechnungen!FB20</f>
        <v>0</v>
      </c>
      <c r="F20" s="40">
        <f>Berechnungen!FC20</f>
        <v>0</v>
      </c>
      <c r="G20" s="40">
        <f>Berechnungen!G20</f>
        <v>0</v>
      </c>
      <c r="H20" s="40">
        <f>Berechnungen!H20</f>
        <v>0</v>
      </c>
      <c r="I20" s="40">
        <f>Berechnungen!I20</f>
        <v>0</v>
      </c>
      <c r="J20" s="73">
        <f>Berechnungen!F20</f>
        <v>0</v>
      </c>
      <c r="U20" s="141" t="s">
        <v>100</v>
      </c>
      <c r="V20" s="142"/>
      <c r="W20" s="142"/>
      <c r="X20" s="142"/>
      <c r="Y20" s="142"/>
      <c r="Z20" s="142"/>
      <c r="AA20" s="142"/>
      <c r="AB20" s="143"/>
    </row>
    <row r="21" spans="1:28" ht="15" thickBot="1">
      <c r="A21" s="71" t="s">
        <v>106</v>
      </c>
      <c r="B21" s="80" t="s">
        <v>107</v>
      </c>
      <c r="C21" s="72" t="s">
        <v>101</v>
      </c>
      <c r="D21" s="72" t="s">
        <v>93</v>
      </c>
      <c r="E21" s="72" t="s">
        <v>104</v>
      </c>
      <c r="F21" s="72" t="s">
        <v>105</v>
      </c>
      <c r="G21" s="72" t="s">
        <v>81</v>
      </c>
      <c r="H21" s="72" t="s">
        <v>82</v>
      </c>
      <c r="I21" s="72" t="s">
        <v>83</v>
      </c>
      <c r="J21" s="26" t="s">
        <v>91</v>
      </c>
      <c r="K21" s="77"/>
      <c r="L21" s="72" t="s">
        <v>101</v>
      </c>
      <c r="M21" s="72" t="s">
        <v>93</v>
      </c>
      <c r="N21" s="72" t="s">
        <v>104</v>
      </c>
      <c r="O21" s="72" t="s">
        <v>105</v>
      </c>
      <c r="P21" s="72" t="s">
        <v>81</v>
      </c>
      <c r="Q21" s="72" t="s">
        <v>82</v>
      </c>
      <c r="R21" s="72" t="s">
        <v>83</v>
      </c>
      <c r="S21" s="26" t="s">
        <v>91</v>
      </c>
      <c r="T21" s="86" t="s">
        <v>107</v>
      </c>
      <c r="U21" s="87" t="s">
        <v>101</v>
      </c>
      <c r="V21" s="72" t="s">
        <v>93</v>
      </c>
      <c r="W21" s="72" t="s">
        <v>104</v>
      </c>
      <c r="X21" s="72" t="s">
        <v>105</v>
      </c>
      <c r="Y21" s="72" t="s">
        <v>81</v>
      </c>
      <c r="Z21" s="72" t="s">
        <v>82</v>
      </c>
      <c r="AA21" s="72" t="s">
        <v>83</v>
      </c>
      <c r="AB21" s="26" t="s">
        <v>91</v>
      </c>
    </row>
    <row r="22" spans="1:28">
      <c r="A22" s="78" t="str">
        <f>Berechnungen!A21</f>
        <v>Basel Hawks 1</v>
      </c>
      <c r="B22" s="81">
        <v>1</v>
      </c>
      <c r="C22" s="40">
        <f>Berechnungen!E21</f>
        <v>0</v>
      </c>
      <c r="D22" s="40">
        <f>Berechnungen!FA21</f>
        <v>0</v>
      </c>
      <c r="E22" s="40">
        <f>Berechnungen!FB21</f>
        <v>0</v>
      </c>
      <c r="F22" s="40">
        <f>Berechnungen!FC21</f>
        <v>0</v>
      </c>
      <c r="G22" s="40">
        <f>Berechnungen!G21</f>
        <v>0</v>
      </c>
      <c r="H22" s="40">
        <f>Berechnungen!H21</f>
        <v>0</v>
      </c>
      <c r="I22" s="40">
        <f>Berechnungen!I21</f>
        <v>0</v>
      </c>
      <c r="J22" s="73">
        <f>Berechnungen!F21</f>
        <v>0</v>
      </c>
      <c r="K22" s="42" t="s">
        <v>62</v>
      </c>
      <c r="L22" s="40">
        <f>Berechnungen!E34</f>
        <v>0</v>
      </c>
      <c r="M22" s="40">
        <f>Berechnungen!FA34</f>
        <v>0</v>
      </c>
      <c r="N22" s="40">
        <f>Berechnungen!FB34</f>
        <v>0</v>
      </c>
      <c r="O22" s="40">
        <f>Berechnungen!FC34</f>
        <v>0</v>
      </c>
      <c r="P22" s="40">
        <f>Berechnungen!G34</f>
        <v>0</v>
      </c>
      <c r="Q22" s="40">
        <f>Berechnungen!H34</f>
        <v>0</v>
      </c>
      <c r="R22" s="40">
        <f>Berechnungen!I34</f>
        <v>0</v>
      </c>
      <c r="S22" s="73">
        <f>Berechnungen!F34</f>
        <v>0</v>
      </c>
      <c r="T22" s="83">
        <v>1</v>
      </c>
      <c r="U22" s="88">
        <f t="shared" ref="U22:U34" si="0">C22+L22</f>
        <v>0</v>
      </c>
      <c r="V22" s="40">
        <f t="shared" ref="V22:V34" si="1">D22+M22</f>
        <v>0</v>
      </c>
      <c r="W22" s="40">
        <f t="shared" ref="W22:W34" si="2">E22+N22</f>
        <v>0</v>
      </c>
      <c r="X22" s="40">
        <f t="shared" ref="X22:X34" si="3">F22+O22</f>
        <v>0</v>
      </c>
      <c r="Y22" s="40">
        <f t="shared" ref="Y22:Y34" si="4">G22+P22</f>
        <v>0</v>
      </c>
      <c r="Z22" s="40">
        <f t="shared" ref="Z22:Z34" si="5">H22+Q22</f>
        <v>0</v>
      </c>
      <c r="AA22" s="40">
        <f t="shared" ref="AA22:AA34" si="6">I22+R22</f>
        <v>0</v>
      </c>
      <c r="AB22" s="73">
        <f t="shared" ref="AB22:AB34" si="7">J22+S22</f>
        <v>0</v>
      </c>
    </row>
    <row r="23" spans="1:28">
      <c r="A23" s="78" t="str">
        <f>Berechnungen!A22</f>
        <v>Torpedo Rümlingen I</v>
      </c>
      <c r="B23" s="81">
        <v>2</v>
      </c>
      <c r="C23" s="40">
        <f>Berechnungen!E22</f>
        <v>0</v>
      </c>
      <c r="D23" s="40">
        <f>Berechnungen!FA22</f>
        <v>0</v>
      </c>
      <c r="E23" s="40">
        <f>Berechnungen!FB22</f>
        <v>0</v>
      </c>
      <c r="F23" s="40">
        <f>Berechnungen!FC22</f>
        <v>0</v>
      </c>
      <c r="G23" s="40">
        <f>Berechnungen!G22</f>
        <v>0</v>
      </c>
      <c r="H23" s="40">
        <f>Berechnungen!H22</f>
        <v>0</v>
      </c>
      <c r="I23" s="40">
        <f>Berechnungen!I22</f>
        <v>0</v>
      </c>
      <c r="J23" s="73">
        <f>Berechnungen!F22</f>
        <v>0</v>
      </c>
      <c r="K23" s="43" t="s">
        <v>74</v>
      </c>
      <c r="L23" s="40">
        <f>Berechnungen!E35</f>
        <v>0</v>
      </c>
      <c r="M23" s="40">
        <f>Berechnungen!FA35</f>
        <v>0</v>
      </c>
      <c r="N23" s="40">
        <f>Berechnungen!FB35</f>
        <v>0</v>
      </c>
      <c r="O23" s="40">
        <f>Berechnungen!FC35</f>
        <v>0</v>
      </c>
      <c r="P23" s="40">
        <f>Berechnungen!G35</f>
        <v>0</v>
      </c>
      <c r="Q23" s="40">
        <f>Berechnungen!H35</f>
        <v>0</v>
      </c>
      <c r="R23" s="40">
        <f>Berechnungen!I35</f>
        <v>0</v>
      </c>
      <c r="S23" s="73">
        <f>Berechnungen!F35</f>
        <v>0</v>
      </c>
      <c r="T23" s="84">
        <v>2</v>
      </c>
      <c r="U23" s="88">
        <f t="shared" si="0"/>
        <v>0</v>
      </c>
      <c r="V23" s="40">
        <f t="shared" si="1"/>
        <v>0</v>
      </c>
      <c r="W23" s="40">
        <f t="shared" si="2"/>
        <v>0</v>
      </c>
      <c r="X23" s="40">
        <f t="shared" si="3"/>
        <v>0</v>
      </c>
      <c r="Y23" s="40">
        <f t="shared" si="4"/>
        <v>0</v>
      </c>
      <c r="Z23" s="40">
        <f t="shared" si="5"/>
        <v>0</v>
      </c>
      <c r="AA23" s="40">
        <f t="shared" si="6"/>
        <v>0</v>
      </c>
      <c r="AB23" s="73">
        <f t="shared" si="7"/>
        <v>0</v>
      </c>
    </row>
    <row r="24" spans="1:28">
      <c r="A24" s="78" t="str">
        <f>Berechnungen!A23</f>
        <v>UHJS Aarau Oldies</v>
      </c>
      <c r="B24" s="81">
        <v>3</v>
      </c>
      <c r="C24" s="40">
        <f>Berechnungen!E23</f>
        <v>0</v>
      </c>
      <c r="D24" s="40">
        <f>Berechnungen!FA23</f>
        <v>0</v>
      </c>
      <c r="E24" s="40">
        <f>Berechnungen!FB23</f>
        <v>0</v>
      </c>
      <c r="F24" s="40">
        <f>Berechnungen!FC23</f>
        <v>0</v>
      </c>
      <c r="G24" s="40">
        <f>Berechnungen!G23</f>
        <v>0</v>
      </c>
      <c r="H24" s="40">
        <f>Berechnungen!H23</f>
        <v>0</v>
      </c>
      <c r="I24" s="40">
        <f>Berechnungen!I23</f>
        <v>0</v>
      </c>
      <c r="J24" s="73">
        <f>Berechnungen!F23</f>
        <v>0</v>
      </c>
      <c r="K24" s="43" t="s">
        <v>63</v>
      </c>
      <c r="L24" s="40">
        <f>Berechnungen!E36</f>
        <v>0</v>
      </c>
      <c r="M24" s="40">
        <f>Berechnungen!FA36</f>
        <v>0</v>
      </c>
      <c r="N24" s="40">
        <f>Berechnungen!FB36</f>
        <v>0</v>
      </c>
      <c r="O24" s="40">
        <f>Berechnungen!FC36</f>
        <v>0</v>
      </c>
      <c r="P24" s="40">
        <f>Berechnungen!G36</f>
        <v>0</v>
      </c>
      <c r="Q24" s="40">
        <f>Berechnungen!H36</f>
        <v>0</v>
      </c>
      <c r="R24" s="40">
        <f>Berechnungen!I36</f>
        <v>0</v>
      </c>
      <c r="S24" s="73">
        <f>Berechnungen!F36</f>
        <v>0</v>
      </c>
      <c r="T24" s="84">
        <v>3</v>
      </c>
      <c r="U24" s="88">
        <f t="shared" si="0"/>
        <v>0</v>
      </c>
      <c r="V24" s="40">
        <f t="shared" si="1"/>
        <v>0</v>
      </c>
      <c r="W24" s="40">
        <f t="shared" si="2"/>
        <v>0</v>
      </c>
      <c r="X24" s="40">
        <f t="shared" si="3"/>
        <v>0</v>
      </c>
      <c r="Y24" s="40">
        <f t="shared" si="4"/>
        <v>0</v>
      </c>
      <c r="Z24" s="40">
        <f t="shared" si="5"/>
        <v>0</v>
      </c>
      <c r="AA24" s="40">
        <f t="shared" si="6"/>
        <v>0</v>
      </c>
      <c r="AB24" s="73">
        <f t="shared" si="7"/>
        <v>0</v>
      </c>
    </row>
    <row r="25" spans="1:28">
      <c r="A25" s="78" t="str">
        <f>Berechnungen!A24</f>
        <v>Coyotes Bettingen Open 1</v>
      </c>
      <c r="B25" s="81">
        <v>4</v>
      </c>
      <c r="C25" s="40">
        <f>Berechnungen!E24</f>
        <v>0</v>
      </c>
      <c r="D25" s="40">
        <f>Berechnungen!FA24</f>
        <v>0</v>
      </c>
      <c r="E25" s="40">
        <f>Berechnungen!FB24</f>
        <v>0</v>
      </c>
      <c r="F25" s="40">
        <f>Berechnungen!FC24</f>
        <v>0</v>
      </c>
      <c r="G25" s="40">
        <f>Berechnungen!G24</f>
        <v>0</v>
      </c>
      <c r="H25" s="40">
        <f>Berechnungen!H24</f>
        <v>0</v>
      </c>
      <c r="I25" s="40">
        <f>Berechnungen!I24</f>
        <v>0</v>
      </c>
      <c r="J25" s="73">
        <f>Berechnungen!F24</f>
        <v>0</v>
      </c>
      <c r="K25" s="43" t="s">
        <v>69</v>
      </c>
      <c r="L25" s="40">
        <f>Berechnungen!E37</f>
        <v>0</v>
      </c>
      <c r="M25" s="40">
        <f>Berechnungen!FA37</f>
        <v>0</v>
      </c>
      <c r="N25" s="40">
        <f>Berechnungen!FB37</f>
        <v>0</v>
      </c>
      <c r="O25" s="40">
        <f>Berechnungen!FC37</f>
        <v>0</v>
      </c>
      <c r="P25" s="40">
        <f>Berechnungen!G37</f>
        <v>0</v>
      </c>
      <c r="Q25" s="40">
        <f>Berechnungen!H37</f>
        <v>0</v>
      </c>
      <c r="R25" s="40">
        <f>Berechnungen!I37</f>
        <v>0</v>
      </c>
      <c r="S25" s="73">
        <f>Berechnungen!F37</f>
        <v>0</v>
      </c>
      <c r="T25" s="84">
        <v>4</v>
      </c>
      <c r="U25" s="88">
        <f t="shared" si="0"/>
        <v>0</v>
      </c>
      <c r="V25" s="40">
        <f t="shared" si="1"/>
        <v>0</v>
      </c>
      <c r="W25" s="40">
        <f t="shared" si="2"/>
        <v>0</v>
      </c>
      <c r="X25" s="40">
        <f t="shared" si="3"/>
        <v>0</v>
      </c>
      <c r="Y25" s="40">
        <f t="shared" si="4"/>
        <v>0</v>
      </c>
      <c r="Z25" s="40">
        <f t="shared" si="5"/>
        <v>0</v>
      </c>
      <c r="AA25" s="40">
        <f t="shared" si="6"/>
        <v>0</v>
      </c>
      <c r="AB25" s="73">
        <f t="shared" si="7"/>
        <v>0</v>
      </c>
    </row>
    <row r="26" spans="1:28">
      <c r="A26" s="78" t="str">
        <f>Berechnungen!A25</f>
        <v>Jugendcafé Gelterkinden 1</v>
      </c>
      <c r="B26" s="81">
        <v>5</v>
      </c>
      <c r="C26" s="40">
        <f>Berechnungen!E25</f>
        <v>0</v>
      </c>
      <c r="D26" s="40">
        <f>Berechnungen!FA25</f>
        <v>0</v>
      </c>
      <c r="E26" s="40">
        <f>Berechnungen!FB25</f>
        <v>0</v>
      </c>
      <c r="F26" s="40">
        <f>Berechnungen!FC25</f>
        <v>0</v>
      </c>
      <c r="G26" s="40">
        <f>Berechnungen!G25</f>
        <v>0</v>
      </c>
      <c r="H26" s="40">
        <f>Berechnungen!H25</f>
        <v>0</v>
      </c>
      <c r="I26" s="40">
        <f>Berechnungen!I25</f>
        <v>0</v>
      </c>
      <c r="J26" s="73">
        <f>Berechnungen!F25</f>
        <v>0</v>
      </c>
      <c r="K26" s="43" t="s">
        <v>72</v>
      </c>
      <c r="L26" s="40">
        <f>Berechnungen!E38</f>
        <v>0</v>
      </c>
      <c r="M26" s="40">
        <f>Berechnungen!FA38</f>
        <v>0</v>
      </c>
      <c r="N26" s="40">
        <f>Berechnungen!FB38</f>
        <v>0</v>
      </c>
      <c r="O26" s="40">
        <f>Berechnungen!FC38</f>
        <v>0</v>
      </c>
      <c r="P26" s="40">
        <f>Berechnungen!G38</f>
        <v>0</v>
      </c>
      <c r="Q26" s="40">
        <f>Berechnungen!H38</f>
        <v>0</v>
      </c>
      <c r="R26" s="40">
        <f>Berechnungen!I38</f>
        <v>0</v>
      </c>
      <c r="S26" s="73">
        <f>Berechnungen!F38</f>
        <v>0</v>
      </c>
      <c r="T26" s="84">
        <v>5</v>
      </c>
      <c r="U26" s="88">
        <f t="shared" si="0"/>
        <v>0</v>
      </c>
      <c r="V26" s="40">
        <f t="shared" si="1"/>
        <v>0</v>
      </c>
      <c r="W26" s="40">
        <f t="shared" si="2"/>
        <v>0</v>
      </c>
      <c r="X26" s="40">
        <f t="shared" si="3"/>
        <v>0</v>
      </c>
      <c r="Y26" s="40">
        <f t="shared" si="4"/>
        <v>0</v>
      </c>
      <c r="Z26" s="40">
        <f t="shared" si="5"/>
        <v>0</v>
      </c>
      <c r="AA26" s="40">
        <f t="shared" si="6"/>
        <v>0</v>
      </c>
      <c r="AB26" s="73">
        <f t="shared" si="7"/>
        <v>0</v>
      </c>
    </row>
    <row r="27" spans="1:28" ht="15" thickBot="1">
      <c r="A27" s="78" t="str">
        <f>Berechnungen!A26</f>
        <v>Coyotes Bettingen Open 2</v>
      </c>
      <c r="B27" s="81">
        <v>6</v>
      </c>
      <c r="C27" s="40">
        <f>Berechnungen!E26</f>
        <v>0</v>
      </c>
      <c r="D27" s="40">
        <f>Berechnungen!FA26</f>
        <v>0</v>
      </c>
      <c r="E27" s="40">
        <f>Berechnungen!FB26</f>
        <v>0</v>
      </c>
      <c r="F27" s="40">
        <f>Berechnungen!FC26</f>
        <v>0</v>
      </c>
      <c r="G27" s="40">
        <f>Berechnungen!G26</f>
        <v>0</v>
      </c>
      <c r="H27" s="40">
        <f>Berechnungen!H26</f>
        <v>0</v>
      </c>
      <c r="I27" s="40">
        <f>Berechnungen!I26</f>
        <v>0</v>
      </c>
      <c r="J27" s="73">
        <f>Berechnungen!F26</f>
        <v>0</v>
      </c>
      <c r="K27" s="43" t="s">
        <v>68</v>
      </c>
      <c r="L27" s="40">
        <f>Berechnungen!E39</f>
        <v>0</v>
      </c>
      <c r="M27" s="40">
        <f>Berechnungen!FA39</f>
        <v>0</v>
      </c>
      <c r="N27" s="40">
        <f>Berechnungen!FB39</f>
        <v>0</v>
      </c>
      <c r="O27" s="40">
        <f>Berechnungen!FC39</f>
        <v>0</v>
      </c>
      <c r="P27" s="40">
        <f>Berechnungen!G39</f>
        <v>0</v>
      </c>
      <c r="Q27" s="40">
        <f>Berechnungen!H39</f>
        <v>0</v>
      </c>
      <c r="R27" s="40">
        <f>Berechnungen!I39</f>
        <v>0</v>
      </c>
      <c r="S27" s="73">
        <f>Berechnungen!F39</f>
        <v>0</v>
      </c>
      <c r="T27" s="85">
        <v>6</v>
      </c>
      <c r="U27" s="88">
        <f t="shared" si="0"/>
        <v>0</v>
      </c>
      <c r="V27" s="40">
        <f t="shared" si="1"/>
        <v>0</v>
      </c>
      <c r="W27" s="40">
        <f t="shared" si="2"/>
        <v>0</v>
      </c>
      <c r="X27" s="40">
        <f t="shared" si="3"/>
        <v>0</v>
      </c>
      <c r="Y27" s="40">
        <f t="shared" si="4"/>
        <v>0</v>
      </c>
      <c r="Z27" s="40">
        <f t="shared" si="5"/>
        <v>0</v>
      </c>
      <c r="AA27" s="40">
        <f t="shared" si="6"/>
        <v>0</v>
      </c>
      <c r="AB27" s="73">
        <f t="shared" si="7"/>
        <v>0</v>
      </c>
    </row>
    <row r="28" spans="1:28">
      <c r="A28" s="78" t="str">
        <f>Berechnungen!A27</f>
        <v>Torpedo Rümlingen II</v>
      </c>
      <c r="B28" s="81">
        <v>7</v>
      </c>
      <c r="C28" s="40">
        <f>Berechnungen!E27</f>
        <v>0</v>
      </c>
      <c r="D28" s="40">
        <f>Berechnungen!FA27</f>
        <v>0</v>
      </c>
      <c r="E28" s="40">
        <f>Berechnungen!FB27</f>
        <v>0</v>
      </c>
      <c r="F28" s="40">
        <f>Berechnungen!FC27</f>
        <v>0</v>
      </c>
      <c r="G28" s="40">
        <f>Berechnungen!G27</f>
        <v>0</v>
      </c>
      <c r="H28" s="40">
        <f>Berechnungen!H27</f>
        <v>0</v>
      </c>
      <c r="I28" s="40">
        <f>Berechnungen!I27</f>
        <v>0</v>
      </c>
      <c r="J28" s="73">
        <f>Berechnungen!F27</f>
        <v>0</v>
      </c>
      <c r="K28" s="43" t="s">
        <v>71</v>
      </c>
      <c r="L28" s="40">
        <f>Berechnungen!E40</f>
        <v>0</v>
      </c>
      <c r="M28" s="40">
        <f>Berechnungen!FA40</f>
        <v>0</v>
      </c>
      <c r="N28" s="40">
        <f>Berechnungen!FB40</f>
        <v>0</v>
      </c>
      <c r="O28" s="40">
        <f>Berechnungen!FC40</f>
        <v>0</v>
      </c>
      <c r="P28" s="40">
        <f>Berechnungen!G40</f>
        <v>0</v>
      </c>
      <c r="Q28" s="40">
        <f>Berechnungen!H40</f>
        <v>0</v>
      </c>
      <c r="R28" s="40">
        <f>Berechnungen!I40</f>
        <v>0</v>
      </c>
      <c r="S28" s="73">
        <f>Berechnungen!F40</f>
        <v>0</v>
      </c>
      <c r="T28" s="84">
        <v>1</v>
      </c>
      <c r="U28" s="88">
        <f t="shared" si="0"/>
        <v>0</v>
      </c>
      <c r="V28" s="40">
        <f t="shared" si="1"/>
        <v>0</v>
      </c>
      <c r="W28" s="40">
        <f t="shared" si="2"/>
        <v>0</v>
      </c>
      <c r="X28" s="40">
        <f t="shared" si="3"/>
        <v>0</v>
      </c>
      <c r="Y28" s="40">
        <f t="shared" si="4"/>
        <v>0</v>
      </c>
      <c r="Z28" s="40">
        <f t="shared" si="5"/>
        <v>0</v>
      </c>
      <c r="AA28" s="40">
        <f t="shared" si="6"/>
        <v>0</v>
      </c>
      <c r="AB28" s="73">
        <f t="shared" si="7"/>
        <v>0</v>
      </c>
    </row>
    <row r="29" spans="1:28">
      <c r="A29" s="78" t="str">
        <f>Berechnungen!A28</f>
        <v>Sissacher Gekkos</v>
      </c>
      <c r="B29" s="81">
        <v>8</v>
      </c>
      <c r="C29" s="40">
        <f>Berechnungen!E28</f>
        <v>0</v>
      </c>
      <c r="D29" s="40">
        <f>Berechnungen!FA28</f>
        <v>0</v>
      </c>
      <c r="E29" s="40">
        <f>Berechnungen!FB28</f>
        <v>0</v>
      </c>
      <c r="F29" s="40">
        <f>Berechnungen!FC28</f>
        <v>0</v>
      </c>
      <c r="G29" s="40">
        <f>Berechnungen!G28</f>
        <v>0</v>
      </c>
      <c r="H29" s="40">
        <f>Berechnungen!H28</f>
        <v>0</v>
      </c>
      <c r="I29" s="40">
        <f>Berechnungen!I28</f>
        <v>0</v>
      </c>
      <c r="J29" s="73">
        <f>Berechnungen!F28</f>
        <v>0</v>
      </c>
      <c r="K29" s="43" t="s">
        <v>64</v>
      </c>
      <c r="L29" s="40">
        <f>Berechnungen!E41</f>
        <v>0</v>
      </c>
      <c r="M29" s="40">
        <f>Berechnungen!FA41</f>
        <v>0</v>
      </c>
      <c r="N29" s="40">
        <f>Berechnungen!FB41</f>
        <v>0</v>
      </c>
      <c r="O29" s="40">
        <f>Berechnungen!FC41</f>
        <v>0</v>
      </c>
      <c r="P29" s="40">
        <f>Berechnungen!G41</f>
        <v>0</v>
      </c>
      <c r="Q29" s="40">
        <f>Berechnungen!H41</f>
        <v>0</v>
      </c>
      <c r="R29" s="40">
        <f>Berechnungen!I41</f>
        <v>0</v>
      </c>
      <c r="S29" s="73">
        <f>Berechnungen!F41</f>
        <v>0</v>
      </c>
      <c r="T29" s="84">
        <v>2</v>
      </c>
      <c r="U29" s="88">
        <f t="shared" si="0"/>
        <v>0</v>
      </c>
      <c r="V29" s="40">
        <f t="shared" si="1"/>
        <v>0</v>
      </c>
      <c r="W29" s="40">
        <f t="shared" si="2"/>
        <v>0</v>
      </c>
      <c r="X29" s="40">
        <f t="shared" si="3"/>
        <v>0</v>
      </c>
      <c r="Y29" s="40">
        <f t="shared" si="4"/>
        <v>0</v>
      </c>
      <c r="Z29" s="40">
        <f t="shared" si="5"/>
        <v>0</v>
      </c>
      <c r="AA29" s="40">
        <f t="shared" si="6"/>
        <v>0</v>
      </c>
      <c r="AB29" s="73">
        <f t="shared" si="7"/>
        <v>0</v>
      </c>
    </row>
    <row r="30" spans="1:28">
      <c r="A30" s="78" t="str">
        <f>Berechnungen!A29</f>
        <v>Neonshooters</v>
      </c>
      <c r="B30" s="81">
        <v>9</v>
      </c>
      <c r="C30" s="40">
        <f>Berechnungen!E29</f>
        <v>0</v>
      </c>
      <c r="D30" s="40">
        <f>Berechnungen!FA29</f>
        <v>0</v>
      </c>
      <c r="E30" s="40">
        <f>Berechnungen!FB29</f>
        <v>0</v>
      </c>
      <c r="F30" s="40">
        <f>Berechnungen!FC29</f>
        <v>0</v>
      </c>
      <c r="G30" s="40">
        <f>Berechnungen!G29</f>
        <v>0</v>
      </c>
      <c r="H30" s="40">
        <f>Berechnungen!H29</f>
        <v>0</v>
      </c>
      <c r="I30" s="40">
        <f>Berechnungen!I29</f>
        <v>0</v>
      </c>
      <c r="J30" s="73">
        <f>Berechnungen!F29</f>
        <v>0</v>
      </c>
      <c r="K30" s="43" t="s">
        <v>73</v>
      </c>
      <c r="L30" s="40">
        <f>Berechnungen!E42</f>
        <v>0</v>
      </c>
      <c r="M30" s="40">
        <f>Berechnungen!FA42</f>
        <v>0</v>
      </c>
      <c r="N30" s="40">
        <f>Berechnungen!FB42</f>
        <v>0</v>
      </c>
      <c r="O30" s="40">
        <f>Berechnungen!FC42</f>
        <v>0</v>
      </c>
      <c r="P30" s="40">
        <f>Berechnungen!G42</f>
        <v>0</v>
      </c>
      <c r="Q30" s="40">
        <f>Berechnungen!H42</f>
        <v>0</v>
      </c>
      <c r="R30" s="40">
        <f>Berechnungen!I42</f>
        <v>0</v>
      </c>
      <c r="S30" s="73">
        <f>Berechnungen!F42</f>
        <v>0</v>
      </c>
      <c r="T30" s="84">
        <v>3</v>
      </c>
      <c r="U30" s="88">
        <f t="shared" si="0"/>
        <v>0</v>
      </c>
      <c r="V30" s="40">
        <f t="shared" si="1"/>
        <v>0</v>
      </c>
      <c r="W30" s="40">
        <f t="shared" si="2"/>
        <v>0</v>
      </c>
      <c r="X30" s="40">
        <f t="shared" si="3"/>
        <v>0</v>
      </c>
      <c r="Y30" s="40">
        <f t="shared" si="4"/>
        <v>0</v>
      </c>
      <c r="Z30" s="40">
        <f t="shared" si="5"/>
        <v>0</v>
      </c>
      <c r="AA30" s="40">
        <f t="shared" si="6"/>
        <v>0</v>
      </c>
      <c r="AB30" s="73">
        <f t="shared" si="7"/>
        <v>0</v>
      </c>
    </row>
    <row r="31" spans="1:28">
      <c r="A31" s="78" t="str">
        <f>Berechnungen!A30</f>
        <v>Jugendcafé Gelterkinden 2</v>
      </c>
      <c r="B31" s="81">
        <v>10</v>
      </c>
      <c r="C31" s="40">
        <f>Berechnungen!E30</f>
        <v>0</v>
      </c>
      <c r="D31" s="40">
        <f>Berechnungen!FA30</f>
        <v>0</v>
      </c>
      <c r="E31" s="40">
        <f>Berechnungen!FB30</f>
        <v>0</v>
      </c>
      <c r="F31" s="40">
        <f>Berechnungen!FC30</f>
        <v>0</v>
      </c>
      <c r="G31" s="40">
        <f>Berechnungen!G30</f>
        <v>0</v>
      </c>
      <c r="H31" s="40">
        <f>Berechnungen!H30</f>
        <v>0</v>
      </c>
      <c r="I31" s="40">
        <f>Berechnungen!I30</f>
        <v>0</v>
      </c>
      <c r="J31" s="73">
        <f>Berechnungen!F30</f>
        <v>0</v>
      </c>
      <c r="K31" s="43" t="s">
        <v>65</v>
      </c>
      <c r="L31" s="40">
        <f>Berechnungen!E43</f>
        <v>0</v>
      </c>
      <c r="M31" s="40">
        <f>Berechnungen!FA43</f>
        <v>0</v>
      </c>
      <c r="N31" s="40">
        <f>Berechnungen!FB43</f>
        <v>0</v>
      </c>
      <c r="O31" s="40">
        <f>Berechnungen!FC43</f>
        <v>0</v>
      </c>
      <c r="P31" s="40">
        <f>Berechnungen!G43</f>
        <v>0</v>
      </c>
      <c r="Q31" s="40">
        <f>Berechnungen!H43</f>
        <v>0</v>
      </c>
      <c r="R31" s="40">
        <f>Berechnungen!I43</f>
        <v>0</v>
      </c>
      <c r="S31" s="73">
        <f>Berechnungen!F43</f>
        <v>0</v>
      </c>
      <c r="T31" s="84">
        <v>4</v>
      </c>
      <c r="U31" s="88">
        <f t="shared" si="0"/>
        <v>0</v>
      </c>
      <c r="V31" s="40">
        <f t="shared" si="1"/>
        <v>0</v>
      </c>
      <c r="W31" s="40">
        <f t="shared" si="2"/>
        <v>0</v>
      </c>
      <c r="X31" s="40">
        <f t="shared" si="3"/>
        <v>0</v>
      </c>
      <c r="Y31" s="40">
        <f t="shared" si="4"/>
        <v>0</v>
      </c>
      <c r="Z31" s="40">
        <f t="shared" si="5"/>
        <v>0</v>
      </c>
      <c r="AA31" s="40">
        <f t="shared" si="6"/>
        <v>0</v>
      </c>
      <c r="AB31" s="73">
        <f t="shared" si="7"/>
        <v>0</v>
      </c>
    </row>
    <row r="32" spans="1:28">
      <c r="A32" s="78" t="str">
        <f>Berechnungen!A31</f>
        <v>Basel Hawks 2</v>
      </c>
      <c r="B32" s="81">
        <v>11</v>
      </c>
      <c r="C32" s="40">
        <f>Berechnungen!E31</f>
        <v>0</v>
      </c>
      <c r="D32" s="40">
        <f>Berechnungen!FA31</f>
        <v>0</v>
      </c>
      <c r="E32" s="40">
        <f>Berechnungen!FB31</f>
        <v>0</v>
      </c>
      <c r="F32" s="40">
        <f>Berechnungen!FC31</f>
        <v>0</v>
      </c>
      <c r="G32" s="40">
        <f>Berechnungen!G31</f>
        <v>0</v>
      </c>
      <c r="H32" s="40">
        <f>Berechnungen!H31</f>
        <v>0</v>
      </c>
      <c r="I32" s="40">
        <f>Berechnungen!I31</f>
        <v>0</v>
      </c>
      <c r="J32" s="73">
        <f>Berechnungen!F31</f>
        <v>0</v>
      </c>
      <c r="K32" s="43" t="s">
        <v>67</v>
      </c>
      <c r="L32" s="40">
        <f>Berechnungen!E44</f>
        <v>0</v>
      </c>
      <c r="M32" s="40">
        <f>Berechnungen!FA44</f>
        <v>0</v>
      </c>
      <c r="N32" s="40">
        <f>Berechnungen!FB44</f>
        <v>0</v>
      </c>
      <c r="O32" s="40">
        <f>Berechnungen!FC44</f>
        <v>0</v>
      </c>
      <c r="P32" s="40">
        <f>Berechnungen!G44</f>
        <v>0</v>
      </c>
      <c r="Q32" s="40">
        <f>Berechnungen!H44</f>
        <v>0</v>
      </c>
      <c r="R32" s="40">
        <f>Berechnungen!I44</f>
        <v>0</v>
      </c>
      <c r="S32" s="73">
        <f>Berechnungen!F44</f>
        <v>0</v>
      </c>
      <c r="T32" s="84">
        <v>5</v>
      </c>
      <c r="U32" s="88">
        <f t="shared" si="0"/>
        <v>0</v>
      </c>
      <c r="V32" s="40">
        <f t="shared" si="1"/>
        <v>0</v>
      </c>
      <c r="W32" s="40">
        <f t="shared" si="2"/>
        <v>0</v>
      </c>
      <c r="X32" s="40">
        <f t="shared" si="3"/>
        <v>0</v>
      </c>
      <c r="Y32" s="40">
        <f t="shared" si="4"/>
        <v>0</v>
      </c>
      <c r="Z32" s="40">
        <f t="shared" si="5"/>
        <v>0</v>
      </c>
      <c r="AA32" s="40">
        <f t="shared" si="6"/>
        <v>0</v>
      </c>
      <c r="AB32" s="73">
        <f t="shared" si="7"/>
        <v>0</v>
      </c>
    </row>
    <row r="33" spans="1:28">
      <c r="A33" s="78" t="str">
        <f>Berechnungen!A32</f>
        <v>Gekkos Sissach</v>
      </c>
      <c r="B33" s="81">
        <v>12</v>
      </c>
      <c r="C33" s="40">
        <f>Berechnungen!E32</f>
        <v>0</v>
      </c>
      <c r="D33" s="40">
        <f>Berechnungen!FA32</f>
        <v>0</v>
      </c>
      <c r="E33" s="40">
        <f>Berechnungen!FB32</f>
        <v>0</v>
      </c>
      <c r="F33" s="40">
        <f>Berechnungen!FC32</f>
        <v>0</v>
      </c>
      <c r="G33" s="40">
        <f>Berechnungen!G32</f>
        <v>0</v>
      </c>
      <c r="H33" s="40">
        <f>Berechnungen!H32</f>
        <v>0</v>
      </c>
      <c r="I33" s="40">
        <f>Berechnungen!I32</f>
        <v>0</v>
      </c>
      <c r="J33" s="73">
        <f>Berechnungen!F32</f>
        <v>0</v>
      </c>
      <c r="K33" s="43" t="s">
        <v>70</v>
      </c>
      <c r="L33" s="40">
        <f>Berechnungen!E45</f>
        <v>0</v>
      </c>
      <c r="M33" s="40">
        <f>Berechnungen!FA45</f>
        <v>0</v>
      </c>
      <c r="N33" s="40">
        <f>Berechnungen!FB45</f>
        <v>0</v>
      </c>
      <c r="O33" s="40">
        <f>Berechnungen!FC45</f>
        <v>0</v>
      </c>
      <c r="P33" s="40">
        <f>Berechnungen!G45</f>
        <v>0</v>
      </c>
      <c r="Q33" s="40">
        <f>Berechnungen!H45</f>
        <v>0</v>
      </c>
      <c r="R33" s="40">
        <f>Berechnungen!I45</f>
        <v>0</v>
      </c>
      <c r="S33" s="73">
        <f>Berechnungen!F45</f>
        <v>0</v>
      </c>
      <c r="T33" s="84">
        <v>6</v>
      </c>
      <c r="U33" s="88">
        <f t="shared" si="0"/>
        <v>0</v>
      </c>
      <c r="V33" s="40">
        <f t="shared" si="1"/>
        <v>0</v>
      </c>
      <c r="W33" s="40">
        <f t="shared" si="2"/>
        <v>0</v>
      </c>
      <c r="X33" s="40">
        <f t="shared" si="3"/>
        <v>0</v>
      </c>
      <c r="Y33" s="40">
        <f t="shared" si="4"/>
        <v>0</v>
      </c>
      <c r="Z33" s="40">
        <f t="shared" si="5"/>
        <v>0</v>
      </c>
      <c r="AA33" s="40">
        <f t="shared" si="6"/>
        <v>0</v>
      </c>
      <c r="AB33" s="73">
        <f t="shared" si="7"/>
        <v>0</v>
      </c>
    </row>
    <row r="34" spans="1:28" ht="15" thickBot="1">
      <c r="A34" s="79" t="str">
        <f>Berechnungen!A33</f>
        <v>Aigles Mulhouse AMFC</v>
      </c>
      <c r="B34" s="82">
        <v>13</v>
      </c>
      <c r="C34" s="74">
        <f>Berechnungen!E33</f>
        <v>0</v>
      </c>
      <c r="D34" s="74">
        <f>Berechnungen!FA33</f>
        <v>0</v>
      </c>
      <c r="E34" s="74">
        <f>Berechnungen!FB33</f>
        <v>0</v>
      </c>
      <c r="F34" s="74">
        <f>Berechnungen!FC33</f>
        <v>0</v>
      </c>
      <c r="G34" s="74">
        <f>Berechnungen!G33</f>
        <v>0</v>
      </c>
      <c r="H34" s="74">
        <f>Berechnungen!H33</f>
        <v>0</v>
      </c>
      <c r="I34" s="74">
        <f>Berechnungen!I33</f>
        <v>0</v>
      </c>
      <c r="J34" s="75">
        <f>Berechnungen!F33</f>
        <v>0</v>
      </c>
      <c r="K34" s="44" t="s">
        <v>66</v>
      </c>
      <c r="L34" s="74">
        <f>Berechnungen!E46</f>
        <v>0</v>
      </c>
      <c r="M34" s="74">
        <f>Berechnungen!FA46</f>
        <v>0</v>
      </c>
      <c r="N34" s="74">
        <f>Berechnungen!FB46</f>
        <v>0</v>
      </c>
      <c r="O34" s="74">
        <f>Berechnungen!FC46</f>
        <v>0</v>
      </c>
      <c r="P34" s="74">
        <f>Berechnungen!G46</f>
        <v>0</v>
      </c>
      <c r="Q34" s="74">
        <f>Berechnungen!H46</f>
        <v>0</v>
      </c>
      <c r="R34" s="74">
        <f>Berechnungen!I46</f>
        <v>0</v>
      </c>
      <c r="S34" s="75">
        <f>Berechnungen!F46</f>
        <v>0</v>
      </c>
      <c r="T34" s="85">
        <v>7</v>
      </c>
      <c r="U34" s="89">
        <f t="shared" si="0"/>
        <v>0</v>
      </c>
      <c r="V34" s="74">
        <f t="shared" si="1"/>
        <v>0</v>
      </c>
      <c r="W34" s="74">
        <f t="shared" si="2"/>
        <v>0</v>
      </c>
      <c r="X34" s="74">
        <f t="shared" si="3"/>
        <v>0</v>
      </c>
      <c r="Y34" s="74">
        <f t="shared" si="4"/>
        <v>0</v>
      </c>
      <c r="Z34" s="74">
        <f t="shared" si="5"/>
        <v>0</v>
      </c>
      <c r="AA34" s="74">
        <f t="shared" si="6"/>
        <v>0</v>
      </c>
      <c r="AB34" s="75">
        <f t="shared" si="7"/>
        <v>0</v>
      </c>
    </row>
  </sheetData>
  <sortState ref="A28:AB34">
    <sortCondition descending="1" ref="AB28:AB34"/>
    <sortCondition descending="1" ref="AA28:AA34"/>
  </sortState>
  <mergeCells count="10">
    <mergeCell ref="U20:AB20"/>
    <mergeCell ref="L3:S3"/>
    <mergeCell ref="L4:S4"/>
    <mergeCell ref="L5:S5"/>
    <mergeCell ref="L6:S6"/>
    <mergeCell ref="L7:S7"/>
    <mergeCell ref="L8:S8"/>
    <mergeCell ref="L9:S9"/>
    <mergeCell ref="L10:S10"/>
    <mergeCell ref="L11:S11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FC46"/>
  <sheetViews>
    <sheetView workbookViewId="0">
      <selection activeCell="D9" sqref="D9"/>
    </sheetView>
  </sheetViews>
  <sheetFormatPr baseColWidth="10" defaultRowHeight="14.5"/>
  <cols>
    <col min="1" max="1" width="28.54296875" customWidth="1"/>
    <col min="2" max="2" width="7.54296875" customWidth="1"/>
    <col min="3" max="4" width="10.453125" customWidth="1"/>
    <col min="5" max="9" width="3.453125" customWidth="1"/>
    <col min="10" max="141" width="2.81640625" customWidth="1"/>
    <col min="142" max="159" width="3.453125" customWidth="1"/>
  </cols>
  <sheetData>
    <row r="1" spans="1:159">
      <c r="E1" s="45"/>
      <c r="F1" s="46"/>
      <c r="G1" s="46"/>
      <c r="H1" s="46"/>
      <c r="I1" s="47"/>
      <c r="J1" s="158" t="s">
        <v>92</v>
      </c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60"/>
      <c r="AF1" s="158" t="s">
        <v>95</v>
      </c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60"/>
      <c r="BB1" s="158" t="s">
        <v>96</v>
      </c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60"/>
      <c r="BX1" s="158" t="s">
        <v>98</v>
      </c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60"/>
      <c r="CT1" s="158" t="s">
        <v>97</v>
      </c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60"/>
      <c r="DP1" s="158" t="s">
        <v>99</v>
      </c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60"/>
    </row>
    <row r="2" spans="1:159">
      <c r="E2" s="48"/>
      <c r="F2" s="49"/>
      <c r="G2" s="49"/>
      <c r="H2" s="49"/>
      <c r="I2" s="50"/>
      <c r="J2" s="48"/>
      <c r="K2" s="49"/>
      <c r="L2" s="49"/>
      <c r="M2" s="49"/>
      <c r="N2" s="49"/>
      <c r="O2" s="49"/>
      <c r="P2" s="155" t="s">
        <v>101</v>
      </c>
      <c r="Q2" s="156"/>
      <c r="R2" s="156"/>
      <c r="S2" s="157"/>
      <c r="T2" s="155" t="s">
        <v>91</v>
      </c>
      <c r="U2" s="156"/>
      <c r="V2" s="156"/>
      <c r="W2" s="157"/>
      <c r="X2" s="155" t="s">
        <v>88</v>
      </c>
      <c r="Y2" s="156"/>
      <c r="Z2" s="156"/>
      <c r="AA2" s="157"/>
      <c r="AB2" s="155" t="s">
        <v>89</v>
      </c>
      <c r="AC2" s="156"/>
      <c r="AD2" s="156"/>
      <c r="AE2" s="157"/>
      <c r="AF2" s="48"/>
      <c r="AG2" s="49"/>
      <c r="AH2" s="49"/>
      <c r="AI2" s="49"/>
      <c r="AJ2" s="49"/>
      <c r="AK2" s="49"/>
      <c r="AL2" s="155" t="s">
        <v>101</v>
      </c>
      <c r="AM2" s="156"/>
      <c r="AN2" s="156"/>
      <c r="AO2" s="157"/>
      <c r="AP2" s="155" t="s">
        <v>91</v>
      </c>
      <c r="AQ2" s="156"/>
      <c r="AR2" s="156"/>
      <c r="AS2" s="157"/>
      <c r="AT2" s="155" t="s">
        <v>88</v>
      </c>
      <c r="AU2" s="156"/>
      <c r="AV2" s="156"/>
      <c r="AW2" s="157"/>
      <c r="AX2" s="155" t="s">
        <v>89</v>
      </c>
      <c r="AY2" s="156"/>
      <c r="AZ2" s="156"/>
      <c r="BA2" s="157"/>
      <c r="BB2" s="48"/>
      <c r="BC2" s="49"/>
      <c r="BD2" s="49"/>
      <c r="BE2" s="49"/>
      <c r="BF2" s="49"/>
      <c r="BG2" s="49"/>
      <c r="BH2" s="155" t="s">
        <v>101</v>
      </c>
      <c r="BI2" s="156"/>
      <c r="BJ2" s="156"/>
      <c r="BK2" s="157"/>
      <c r="BL2" s="155" t="s">
        <v>91</v>
      </c>
      <c r="BM2" s="156"/>
      <c r="BN2" s="156"/>
      <c r="BO2" s="157"/>
      <c r="BP2" s="155" t="s">
        <v>88</v>
      </c>
      <c r="BQ2" s="156"/>
      <c r="BR2" s="156"/>
      <c r="BS2" s="157"/>
      <c r="BT2" s="155" t="s">
        <v>89</v>
      </c>
      <c r="BU2" s="156"/>
      <c r="BV2" s="156"/>
      <c r="BW2" s="157"/>
      <c r="BX2" s="48"/>
      <c r="BY2" s="49"/>
      <c r="BZ2" s="49"/>
      <c r="CA2" s="49"/>
      <c r="CB2" s="49"/>
      <c r="CC2" s="49"/>
      <c r="CD2" s="145" t="s">
        <v>101</v>
      </c>
      <c r="CE2" s="145"/>
      <c r="CF2" s="145"/>
      <c r="CG2" s="145"/>
      <c r="CH2" s="145" t="s">
        <v>91</v>
      </c>
      <c r="CI2" s="145"/>
      <c r="CJ2" s="145"/>
      <c r="CK2" s="145"/>
      <c r="CL2" s="145" t="s">
        <v>88</v>
      </c>
      <c r="CM2" s="145"/>
      <c r="CN2" s="145"/>
      <c r="CO2" s="145"/>
      <c r="CP2" s="145" t="s">
        <v>89</v>
      </c>
      <c r="CQ2" s="145"/>
      <c r="CR2" s="145"/>
      <c r="CS2" s="146"/>
      <c r="CT2" s="48"/>
      <c r="CU2" s="49"/>
      <c r="CV2" s="49"/>
      <c r="CW2" s="49"/>
      <c r="CX2" s="49"/>
      <c r="CY2" s="49"/>
      <c r="CZ2" s="155" t="s">
        <v>101</v>
      </c>
      <c r="DA2" s="156"/>
      <c r="DB2" s="156"/>
      <c r="DC2" s="157"/>
      <c r="DD2" s="155" t="s">
        <v>91</v>
      </c>
      <c r="DE2" s="156"/>
      <c r="DF2" s="156"/>
      <c r="DG2" s="157"/>
      <c r="DH2" s="155" t="s">
        <v>88</v>
      </c>
      <c r="DI2" s="156"/>
      <c r="DJ2" s="156"/>
      <c r="DK2" s="157"/>
      <c r="DL2" s="155" t="s">
        <v>89</v>
      </c>
      <c r="DM2" s="156"/>
      <c r="DN2" s="156"/>
      <c r="DO2" s="157"/>
      <c r="DP2" s="48"/>
      <c r="DQ2" s="49"/>
      <c r="DR2" s="49"/>
      <c r="DS2" s="49"/>
      <c r="DT2" s="49"/>
      <c r="DU2" s="49"/>
      <c r="DV2" s="155" t="s">
        <v>101</v>
      </c>
      <c r="DW2" s="156"/>
      <c r="DX2" s="156"/>
      <c r="DY2" s="157"/>
      <c r="DZ2" s="155" t="s">
        <v>91</v>
      </c>
      <c r="EA2" s="156"/>
      <c r="EB2" s="156"/>
      <c r="EC2" s="157"/>
      <c r="ED2" s="155" t="s">
        <v>88</v>
      </c>
      <c r="EE2" s="156"/>
      <c r="EF2" s="156"/>
      <c r="EG2" s="157"/>
      <c r="EH2" s="155" t="s">
        <v>89</v>
      </c>
      <c r="EI2" s="156"/>
      <c r="EJ2" s="156"/>
      <c r="EK2" s="157"/>
    </row>
    <row r="3" spans="1:159" ht="15" thickBot="1">
      <c r="E3" s="161" t="s">
        <v>100</v>
      </c>
      <c r="F3" s="162"/>
      <c r="G3" s="162"/>
      <c r="H3" s="162"/>
      <c r="I3" s="163"/>
      <c r="J3" s="48"/>
      <c r="K3" s="49"/>
      <c r="L3" s="49"/>
      <c r="M3" s="49"/>
      <c r="N3" s="49"/>
      <c r="O3" s="49"/>
      <c r="P3" s="153" t="s">
        <v>86</v>
      </c>
      <c r="Q3" s="145"/>
      <c r="R3" s="145" t="s">
        <v>87</v>
      </c>
      <c r="S3" s="154"/>
      <c r="T3" s="153" t="s">
        <v>86</v>
      </c>
      <c r="U3" s="145"/>
      <c r="V3" s="145" t="s">
        <v>87</v>
      </c>
      <c r="W3" s="154"/>
      <c r="X3" s="153" t="s">
        <v>86</v>
      </c>
      <c r="Y3" s="145"/>
      <c r="Z3" s="145" t="s">
        <v>87</v>
      </c>
      <c r="AA3" s="154"/>
      <c r="AB3" s="153" t="s">
        <v>86</v>
      </c>
      <c r="AC3" s="145"/>
      <c r="AD3" s="145" t="s">
        <v>87</v>
      </c>
      <c r="AE3" s="154"/>
      <c r="AF3" s="48"/>
      <c r="AG3" s="49"/>
      <c r="AH3" s="49"/>
      <c r="AI3" s="49"/>
      <c r="AJ3" s="49"/>
      <c r="AK3" s="49"/>
      <c r="AL3" s="153" t="s">
        <v>86</v>
      </c>
      <c r="AM3" s="145"/>
      <c r="AN3" s="145" t="s">
        <v>87</v>
      </c>
      <c r="AO3" s="154"/>
      <c r="AP3" s="153" t="s">
        <v>86</v>
      </c>
      <c r="AQ3" s="145"/>
      <c r="AR3" s="145" t="s">
        <v>87</v>
      </c>
      <c r="AS3" s="154"/>
      <c r="AT3" s="153" t="s">
        <v>86</v>
      </c>
      <c r="AU3" s="145"/>
      <c r="AV3" s="145" t="s">
        <v>87</v>
      </c>
      <c r="AW3" s="154"/>
      <c r="AX3" s="153" t="s">
        <v>86</v>
      </c>
      <c r="AY3" s="145"/>
      <c r="AZ3" s="145" t="s">
        <v>87</v>
      </c>
      <c r="BA3" s="154"/>
      <c r="BB3" s="48"/>
      <c r="BC3" s="49"/>
      <c r="BD3" s="49"/>
      <c r="BE3" s="49"/>
      <c r="BF3" s="49"/>
      <c r="BG3" s="49"/>
      <c r="BH3" s="153" t="s">
        <v>86</v>
      </c>
      <c r="BI3" s="145"/>
      <c r="BJ3" s="145" t="s">
        <v>87</v>
      </c>
      <c r="BK3" s="154"/>
      <c r="BL3" s="153" t="s">
        <v>86</v>
      </c>
      <c r="BM3" s="145"/>
      <c r="BN3" s="145" t="s">
        <v>87</v>
      </c>
      <c r="BO3" s="154"/>
      <c r="BP3" s="153" t="s">
        <v>86</v>
      </c>
      <c r="BQ3" s="145"/>
      <c r="BR3" s="145" t="s">
        <v>87</v>
      </c>
      <c r="BS3" s="154"/>
      <c r="BT3" s="153" t="s">
        <v>86</v>
      </c>
      <c r="BU3" s="145"/>
      <c r="BV3" s="145" t="s">
        <v>87</v>
      </c>
      <c r="BW3" s="154"/>
      <c r="BX3" s="48"/>
      <c r="BY3" s="49"/>
      <c r="BZ3" s="49"/>
      <c r="CA3" s="49"/>
      <c r="CB3" s="49"/>
      <c r="CC3" s="49"/>
      <c r="CD3" s="145" t="s">
        <v>86</v>
      </c>
      <c r="CE3" s="145"/>
      <c r="CF3" s="145" t="s">
        <v>87</v>
      </c>
      <c r="CG3" s="145"/>
      <c r="CH3" s="145" t="s">
        <v>86</v>
      </c>
      <c r="CI3" s="145"/>
      <c r="CJ3" s="145" t="s">
        <v>87</v>
      </c>
      <c r="CK3" s="145"/>
      <c r="CL3" s="145" t="s">
        <v>86</v>
      </c>
      <c r="CM3" s="145"/>
      <c r="CN3" s="145" t="s">
        <v>87</v>
      </c>
      <c r="CO3" s="145"/>
      <c r="CP3" s="145" t="s">
        <v>86</v>
      </c>
      <c r="CQ3" s="145"/>
      <c r="CR3" s="145" t="s">
        <v>87</v>
      </c>
      <c r="CS3" s="146"/>
      <c r="CT3" s="48"/>
      <c r="CU3" s="49"/>
      <c r="CV3" s="49"/>
      <c r="CW3" s="49"/>
      <c r="CX3" s="49"/>
      <c r="CY3" s="49"/>
      <c r="CZ3" s="153" t="s">
        <v>86</v>
      </c>
      <c r="DA3" s="145"/>
      <c r="DB3" s="145" t="s">
        <v>87</v>
      </c>
      <c r="DC3" s="154"/>
      <c r="DD3" s="153" t="s">
        <v>86</v>
      </c>
      <c r="DE3" s="145"/>
      <c r="DF3" s="145" t="s">
        <v>87</v>
      </c>
      <c r="DG3" s="154"/>
      <c r="DH3" s="153" t="s">
        <v>86</v>
      </c>
      <c r="DI3" s="145"/>
      <c r="DJ3" s="145" t="s">
        <v>87</v>
      </c>
      <c r="DK3" s="154"/>
      <c r="DL3" s="153" t="s">
        <v>86</v>
      </c>
      <c r="DM3" s="145"/>
      <c r="DN3" s="145" t="s">
        <v>87</v>
      </c>
      <c r="DO3" s="154"/>
      <c r="DP3" s="48"/>
      <c r="DQ3" s="49"/>
      <c r="DR3" s="49"/>
      <c r="DS3" s="49"/>
      <c r="DT3" s="49"/>
      <c r="DU3" s="49"/>
      <c r="DV3" s="153" t="s">
        <v>86</v>
      </c>
      <c r="DW3" s="145"/>
      <c r="DX3" s="145" t="s">
        <v>87</v>
      </c>
      <c r="DY3" s="154"/>
      <c r="DZ3" s="153" t="s">
        <v>86</v>
      </c>
      <c r="EA3" s="145"/>
      <c r="EB3" s="145" t="s">
        <v>87</v>
      </c>
      <c r="EC3" s="154"/>
      <c r="ED3" s="153" t="s">
        <v>86</v>
      </c>
      <c r="EE3" s="145"/>
      <c r="EF3" s="145" t="s">
        <v>87</v>
      </c>
      <c r="EG3" s="154"/>
      <c r="EH3" s="153" t="s">
        <v>86</v>
      </c>
      <c r="EI3" s="145"/>
      <c r="EJ3" s="145" t="s">
        <v>87</v>
      </c>
      <c r="EK3" s="154"/>
      <c r="EL3" s="153" t="s">
        <v>92</v>
      </c>
      <c r="EM3" s="164"/>
      <c r="EN3" s="164"/>
      <c r="EO3" s="153" t="s">
        <v>95</v>
      </c>
      <c r="EP3" s="164"/>
      <c r="EQ3" s="164"/>
      <c r="ER3" s="153" t="s">
        <v>96</v>
      </c>
      <c r="ES3" s="164"/>
      <c r="ET3" s="164"/>
      <c r="EU3" s="153" t="s">
        <v>97</v>
      </c>
      <c r="EV3" s="164"/>
      <c r="EW3" s="164"/>
      <c r="EX3" s="153" t="s">
        <v>99</v>
      </c>
      <c r="EY3" s="164"/>
      <c r="EZ3" s="164"/>
      <c r="FA3" s="153" t="s">
        <v>100</v>
      </c>
      <c r="FB3" s="164"/>
      <c r="FC3" s="164"/>
    </row>
    <row r="4" spans="1:159" ht="15" thickBot="1">
      <c r="C4" t="s">
        <v>90</v>
      </c>
      <c r="D4" t="s">
        <v>102</v>
      </c>
      <c r="E4" s="54" t="s">
        <v>93</v>
      </c>
      <c r="F4" s="55" t="s">
        <v>80</v>
      </c>
      <c r="G4" s="55" t="s">
        <v>81</v>
      </c>
      <c r="H4" s="55" t="s">
        <v>82</v>
      </c>
      <c r="I4" s="56" t="s">
        <v>83</v>
      </c>
      <c r="J4" s="51" t="s">
        <v>94</v>
      </c>
      <c r="K4" s="64" t="s">
        <v>93</v>
      </c>
      <c r="L4" s="65" t="s">
        <v>80</v>
      </c>
      <c r="M4" s="65" t="s">
        <v>81</v>
      </c>
      <c r="N4" s="65" t="s">
        <v>82</v>
      </c>
      <c r="O4" s="66" t="s">
        <v>83</v>
      </c>
      <c r="P4" s="52" t="s">
        <v>84</v>
      </c>
      <c r="Q4" s="52" t="s">
        <v>85</v>
      </c>
      <c r="R4" s="52" t="s">
        <v>84</v>
      </c>
      <c r="S4" s="58" t="s">
        <v>85</v>
      </c>
      <c r="T4" s="57" t="s">
        <v>84</v>
      </c>
      <c r="U4" s="52" t="s">
        <v>85</v>
      </c>
      <c r="V4" s="52" t="s">
        <v>84</v>
      </c>
      <c r="W4" s="58" t="s">
        <v>85</v>
      </c>
      <c r="X4" s="57" t="s">
        <v>84</v>
      </c>
      <c r="Y4" s="52" t="s">
        <v>85</v>
      </c>
      <c r="Z4" s="52" t="s">
        <v>84</v>
      </c>
      <c r="AA4" s="58" t="s">
        <v>85</v>
      </c>
      <c r="AB4" s="57" t="s">
        <v>84</v>
      </c>
      <c r="AC4" s="52" t="s">
        <v>85</v>
      </c>
      <c r="AD4" s="52" t="s">
        <v>84</v>
      </c>
      <c r="AE4" s="58" t="s">
        <v>85</v>
      </c>
      <c r="AF4" s="51" t="s">
        <v>94</v>
      </c>
      <c r="AG4" s="64" t="s">
        <v>93</v>
      </c>
      <c r="AH4" s="65" t="s">
        <v>80</v>
      </c>
      <c r="AI4" s="65" t="s">
        <v>81</v>
      </c>
      <c r="AJ4" s="65" t="s">
        <v>82</v>
      </c>
      <c r="AK4" s="66" t="s">
        <v>83</v>
      </c>
      <c r="AL4" s="52" t="s">
        <v>84</v>
      </c>
      <c r="AM4" s="52" t="s">
        <v>85</v>
      </c>
      <c r="AN4" s="52" t="s">
        <v>84</v>
      </c>
      <c r="AO4" s="58" t="s">
        <v>85</v>
      </c>
      <c r="AP4" s="57" t="s">
        <v>84</v>
      </c>
      <c r="AQ4" s="52" t="s">
        <v>85</v>
      </c>
      <c r="AR4" s="52" t="s">
        <v>84</v>
      </c>
      <c r="AS4" s="58" t="s">
        <v>85</v>
      </c>
      <c r="AT4" s="57" t="s">
        <v>84</v>
      </c>
      <c r="AU4" s="52" t="s">
        <v>85</v>
      </c>
      <c r="AV4" s="52" t="s">
        <v>84</v>
      </c>
      <c r="AW4" s="58" t="s">
        <v>85</v>
      </c>
      <c r="AX4" s="57" t="s">
        <v>84</v>
      </c>
      <c r="AY4" s="52" t="s">
        <v>85</v>
      </c>
      <c r="AZ4" s="52" t="s">
        <v>84</v>
      </c>
      <c r="BA4" s="58" t="s">
        <v>85</v>
      </c>
      <c r="BB4" s="51" t="s">
        <v>94</v>
      </c>
      <c r="BC4" s="64" t="s">
        <v>93</v>
      </c>
      <c r="BD4" s="65" t="s">
        <v>80</v>
      </c>
      <c r="BE4" s="65" t="s">
        <v>81</v>
      </c>
      <c r="BF4" s="65" t="s">
        <v>82</v>
      </c>
      <c r="BG4" s="66" t="s">
        <v>83</v>
      </c>
      <c r="BH4" s="52" t="s">
        <v>84</v>
      </c>
      <c r="BI4" s="52" t="s">
        <v>85</v>
      </c>
      <c r="BJ4" s="52" t="s">
        <v>84</v>
      </c>
      <c r="BK4" s="58" t="s">
        <v>85</v>
      </c>
      <c r="BL4" s="57" t="s">
        <v>84</v>
      </c>
      <c r="BM4" s="52" t="s">
        <v>85</v>
      </c>
      <c r="BN4" s="52" t="s">
        <v>84</v>
      </c>
      <c r="BO4" s="58" t="s">
        <v>85</v>
      </c>
      <c r="BP4" s="57" t="s">
        <v>84</v>
      </c>
      <c r="BQ4" s="52" t="s">
        <v>85</v>
      </c>
      <c r="BR4" s="52" t="s">
        <v>84</v>
      </c>
      <c r="BS4" s="58" t="s">
        <v>85</v>
      </c>
      <c r="BT4" s="57" t="s">
        <v>84</v>
      </c>
      <c r="BU4" s="52" t="s">
        <v>85</v>
      </c>
      <c r="BV4" s="52" t="s">
        <v>84</v>
      </c>
      <c r="BW4" s="58" t="s">
        <v>85</v>
      </c>
      <c r="BX4" s="51" t="s">
        <v>94</v>
      </c>
      <c r="BY4" s="52" t="s">
        <v>93</v>
      </c>
      <c r="BZ4" s="52" t="s">
        <v>80</v>
      </c>
      <c r="CA4" s="52" t="s">
        <v>81</v>
      </c>
      <c r="CB4" s="52" t="s">
        <v>82</v>
      </c>
      <c r="CC4" s="52" t="s">
        <v>83</v>
      </c>
      <c r="CD4" s="52" t="s">
        <v>84</v>
      </c>
      <c r="CE4" s="52" t="s">
        <v>85</v>
      </c>
      <c r="CF4" s="52" t="s">
        <v>84</v>
      </c>
      <c r="CG4" s="52" t="s">
        <v>85</v>
      </c>
      <c r="CH4" s="52" t="s">
        <v>84</v>
      </c>
      <c r="CI4" s="52" t="s">
        <v>85</v>
      </c>
      <c r="CJ4" s="52" t="s">
        <v>84</v>
      </c>
      <c r="CK4" s="52" t="s">
        <v>85</v>
      </c>
      <c r="CL4" s="52" t="s">
        <v>84</v>
      </c>
      <c r="CM4" s="52" t="s">
        <v>85</v>
      </c>
      <c r="CN4" s="52" t="s">
        <v>84</v>
      </c>
      <c r="CO4" s="52" t="s">
        <v>85</v>
      </c>
      <c r="CP4" s="52" t="s">
        <v>84</v>
      </c>
      <c r="CQ4" s="52" t="s">
        <v>85</v>
      </c>
      <c r="CR4" s="52" t="s">
        <v>84</v>
      </c>
      <c r="CS4" s="53" t="s">
        <v>85</v>
      </c>
      <c r="CT4" s="51" t="s">
        <v>94</v>
      </c>
      <c r="CU4" s="64" t="s">
        <v>93</v>
      </c>
      <c r="CV4" s="65" t="s">
        <v>80</v>
      </c>
      <c r="CW4" s="65" t="s">
        <v>81</v>
      </c>
      <c r="CX4" s="65" t="s">
        <v>82</v>
      </c>
      <c r="CY4" s="66" t="s">
        <v>83</v>
      </c>
      <c r="CZ4" s="52" t="s">
        <v>84</v>
      </c>
      <c r="DA4" s="52" t="s">
        <v>85</v>
      </c>
      <c r="DB4" s="52" t="s">
        <v>84</v>
      </c>
      <c r="DC4" s="58" t="s">
        <v>85</v>
      </c>
      <c r="DD4" s="57" t="s">
        <v>84</v>
      </c>
      <c r="DE4" s="52" t="s">
        <v>85</v>
      </c>
      <c r="DF4" s="52" t="s">
        <v>84</v>
      </c>
      <c r="DG4" s="58" t="s">
        <v>85</v>
      </c>
      <c r="DH4" s="57" t="s">
        <v>84</v>
      </c>
      <c r="DI4" s="52" t="s">
        <v>85</v>
      </c>
      <c r="DJ4" s="52" t="s">
        <v>84</v>
      </c>
      <c r="DK4" s="58" t="s">
        <v>85</v>
      </c>
      <c r="DL4" s="57" t="s">
        <v>84</v>
      </c>
      <c r="DM4" s="52" t="s">
        <v>85</v>
      </c>
      <c r="DN4" s="52" t="s">
        <v>84</v>
      </c>
      <c r="DO4" s="58" t="s">
        <v>85</v>
      </c>
      <c r="DP4" s="51" t="s">
        <v>94</v>
      </c>
      <c r="DQ4" s="64" t="s">
        <v>93</v>
      </c>
      <c r="DR4" s="65" t="s">
        <v>80</v>
      </c>
      <c r="DS4" s="65" t="s">
        <v>81</v>
      </c>
      <c r="DT4" s="65" t="s">
        <v>82</v>
      </c>
      <c r="DU4" s="66" t="s">
        <v>83</v>
      </c>
      <c r="DV4" s="52" t="s">
        <v>84</v>
      </c>
      <c r="DW4" s="52" t="s">
        <v>85</v>
      </c>
      <c r="DX4" s="52" t="s">
        <v>84</v>
      </c>
      <c r="DY4" s="58" t="s">
        <v>85</v>
      </c>
      <c r="DZ4" s="57" t="s">
        <v>84</v>
      </c>
      <c r="EA4" s="52" t="s">
        <v>85</v>
      </c>
      <c r="EB4" s="52" t="s">
        <v>84</v>
      </c>
      <c r="EC4" s="58" t="s">
        <v>85</v>
      </c>
      <c r="ED4" s="57" t="s">
        <v>84</v>
      </c>
      <c r="EE4" s="52" t="s">
        <v>85</v>
      </c>
      <c r="EF4" s="52" t="s">
        <v>84</v>
      </c>
      <c r="EG4" s="58" t="s">
        <v>85</v>
      </c>
      <c r="EH4" s="57" t="s">
        <v>84</v>
      </c>
      <c r="EI4" s="52" t="s">
        <v>85</v>
      </c>
      <c r="EJ4" s="52" t="s">
        <v>84</v>
      </c>
      <c r="EK4" s="58" t="s">
        <v>85</v>
      </c>
      <c r="EL4" s="69" t="s">
        <v>93</v>
      </c>
      <c r="EM4" s="69" t="s">
        <v>104</v>
      </c>
      <c r="EN4" s="69" t="s">
        <v>105</v>
      </c>
      <c r="EO4" s="69" t="s">
        <v>93</v>
      </c>
      <c r="EP4" s="69" t="s">
        <v>104</v>
      </c>
      <c r="EQ4" s="69" t="s">
        <v>105</v>
      </c>
      <c r="ER4" s="69" t="s">
        <v>93</v>
      </c>
      <c r="ES4" s="69" t="s">
        <v>104</v>
      </c>
      <c r="ET4" s="69" t="s">
        <v>105</v>
      </c>
      <c r="EU4" s="69" t="s">
        <v>93</v>
      </c>
      <c r="EV4" s="69" t="s">
        <v>104</v>
      </c>
      <c r="EW4" s="69" t="s">
        <v>105</v>
      </c>
      <c r="EX4" s="69" t="s">
        <v>93</v>
      </c>
      <c r="EY4" s="69" t="s">
        <v>104</v>
      </c>
      <c r="EZ4" s="69" t="s">
        <v>105</v>
      </c>
      <c r="FA4" s="69" t="s">
        <v>93</v>
      </c>
      <c r="FB4" s="69" t="s">
        <v>104</v>
      </c>
      <c r="FC4" s="69" t="s">
        <v>105</v>
      </c>
    </row>
    <row r="5" spans="1:159" ht="15.5" thickTop="1" thickBot="1">
      <c r="A5" s="13" t="s">
        <v>37</v>
      </c>
      <c r="B5" s="41"/>
      <c r="C5">
        <f>((D5-E5)*2)+F5</f>
        <v>40</v>
      </c>
      <c r="D5">
        <f>J5+AF5+BB5+BX5+CT5+DP5</f>
        <v>20</v>
      </c>
      <c r="E5" s="45">
        <f>K5+AG5+BC5+BY5+CU5+DQ5</f>
        <v>0</v>
      </c>
      <c r="F5" s="46">
        <f>L5+AH5+BD5+BZ5+CV5+DR5</f>
        <v>0</v>
      </c>
      <c r="G5" s="46">
        <f t="shared" ref="G5:H5" si="0">M5+AI5+BE5+CA5+CW5+DS5</f>
        <v>0</v>
      </c>
      <c r="H5" s="46">
        <f t="shared" si="0"/>
        <v>0</v>
      </c>
      <c r="I5" s="47">
        <f>O5+AK5+BG5+CC5+CY5+DU5</f>
        <v>0</v>
      </c>
      <c r="J5" s="48">
        <f>COUNTIF('Spieltag 1'!$A:$T,Berechnungen!$A5)</f>
        <v>4</v>
      </c>
      <c r="K5" s="48">
        <f>SUM(P5:S5)</f>
        <v>0</v>
      </c>
      <c r="L5" s="49">
        <f>SUM(T5:W5)</f>
        <v>0</v>
      </c>
      <c r="M5" s="49">
        <f>SUM(X5:AA5)</f>
        <v>0</v>
      </c>
      <c r="N5" s="49">
        <f>SUM(AB5:AE5)</f>
        <v>0</v>
      </c>
      <c r="O5" s="50">
        <f>M5-N5</f>
        <v>0</v>
      </c>
      <c r="P5" s="49">
        <f>COUNTIFS('Spieltag 1'!$D:$D,$A5,'Spieltag 1'!$C:$C,0)+COUNTIFS('Spieltag 1'!$D:$D,$A5,'Spieltag 1'!$C:$C,1)+COUNTIFS('Spieltag 1'!$D:$D,$A5,'Spieltag 1'!$C:$C,2)</f>
        <v>0</v>
      </c>
      <c r="Q5" s="49">
        <f>COUNTIFS('Spieltag 1'!$H:$H,$A5,'Spieltag 1'!$I:$I,0)+COUNTIFS('Spieltag 1'!$H:$H,$A5,'Spieltag 1'!$I:$I,1)+COUNTIFS('Spieltag 1'!$H:$H,$A5,'Spieltag 1'!$I:$I,2)</f>
        <v>0</v>
      </c>
      <c r="R5" s="49">
        <f>COUNTIFS('Spieltag 1'!$L:$L,$A5,'Spieltag 1'!$K:$K,0)+COUNTIFS('Spieltag 1'!$L:$L,$A5,'Spieltag 1'!$K:$K,1)+COUNTIFS('Spieltag 1'!$L:$L,$A5,'Spieltag 1'!$K:$K,2)</f>
        <v>0</v>
      </c>
      <c r="S5" s="60">
        <f>COUNTIFS('Spieltag 1'!$P:$P,$A5,'Spieltag 1'!$Q:$Q,0)+COUNTIFS('Spieltag 1'!$P:$P,$A5,'Spieltag 1'!$Q:$Q,1)+COUNTIFS('Spieltag 1'!$P:$P,$A5,'Spieltag 1'!$Q:$Q,2)</f>
        <v>0</v>
      </c>
      <c r="T5" s="59">
        <f>SUMIFS('Spieltag 1'!$C:$C,'Spieltag 1'!$D:$D,Berechnungen!$A5)</f>
        <v>0</v>
      </c>
      <c r="U5" s="49">
        <f>SUMIFS('Spieltag 1'!$I:$I,'Spieltag 1'!$H:$H,Berechnungen!$A5)</f>
        <v>0</v>
      </c>
      <c r="V5" s="49">
        <f>SUMIFS('Spieltag 1'!$K:$K,'Spieltag 1'!$L:$L,Berechnungen!$A5)</f>
        <v>0</v>
      </c>
      <c r="W5" s="60">
        <f>SUMIFS('Spieltag 1'!$Q:$Q,'Spieltag 1'!$P:$P,Berechnungen!$A5)</f>
        <v>0</v>
      </c>
      <c r="X5" s="59">
        <f>SUMIFS('Spieltag 1'!$E:$E,'Spieltag 1'!$D:$D,Berechnungen!$A5)</f>
        <v>0</v>
      </c>
      <c r="Y5" s="49">
        <f>SUMIFS('Spieltag 1'!$G:$G,'Spieltag 1'!$H:$H,Berechnungen!$A5)</f>
        <v>0</v>
      </c>
      <c r="Z5" s="49">
        <f>SUMIFS('Spieltag 1'!$M:$M,'Spieltag 1'!$L:$L,Berechnungen!$A5)</f>
        <v>0</v>
      </c>
      <c r="AA5" s="60">
        <f>SUMIFS('Spieltag 1'!$O:$O,'Spieltag 1'!$P:$P,Berechnungen!$A5)</f>
        <v>0</v>
      </c>
      <c r="AB5" s="59">
        <f>SUMIFS('Spieltag 1'!$G:$G,'Spieltag 1'!$D:$D,Berechnungen!$A5)</f>
        <v>0</v>
      </c>
      <c r="AC5" s="49">
        <f>SUMIFS('Spieltag 1'!$E:$E,'Spieltag 1'!$H:$H,Berechnungen!$A5)</f>
        <v>0</v>
      </c>
      <c r="AD5" s="49">
        <f>SUMIFS('Spieltag 1'!$O:$O,'Spieltag 1'!$L:$L,Berechnungen!$A5)</f>
        <v>0</v>
      </c>
      <c r="AE5" s="60">
        <f>SUMIFS('Spieltag 1'!$M:$M,'Spieltag 1'!$P:$P,Berechnungen!$A5)</f>
        <v>0</v>
      </c>
      <c r="AF5" s="48">
        <f>COUNTIF('Spieltag 2'!$A:$T,Berechnungen!$A5)</f>
        <v>4</v>
      </c>
      <c r="AG5" s="48">
        <f>SUM(AL5:AO5)</f>
        <v>0</v>
      </c>
      <c r="AH5" s="49">
        <f>SUM(AP5:AS5)</f>
        <v>0</v>
      </c>
      <c r="AI5" s="49">
        <f>SUM(AT5:AW5)</f>
        <v>0</v>
      </c>
      <c r="AJ5" s="49">
        <f>SUM(AX5:BA5)</f>
        <v>0</v>
      </c>
      <c r="AK5" s="50">
        <f>AI5-AJ5</f>
        <v>0</v>
      </c>
      <c r="AL5" s="49">
        <f>COUNTIFS('Spieltag 2'!$D:$D,$A5,'Spieltag 2'!$C:$C,0)+COUNTIFS('Spieltag 2'!$D:$D,$A5,'Spieltag 2'!$C:$C,1)+COUNTIFS('Spieltag 2'!$D:$D,$A5,'Spieltag 2'!$C:$C,2)</f>
        <v>0</v>
      </c>
      <c r="AM5" s="49">
        <f>COUNTIFS('Spieltag 2'!$H:$H,$A5,'Spieltag 2'!$I:$I,0)+COUNTIFS('Spieltag 2'!$H:$H,$A5,'Spieltag 2'!$I:$I,1)+COUNTIFS('Spieltag 2'!$H:$H,$A5,'Spieltag 2'!$I:$I,2)</f>
        <v>0</v>
      </c>
      <c r="AN5" s="49">
        <f>COUNTIFS('Spieltag 2'!$L:$L,$A5,'Spieltag 2'!$K:$K,0)+COUNTIFS('Spieltag 2'!$L:$L,$A5,'Spieltag 2'!$K:$K,1)+COUNTIFS('Spieltag 2'!$L:$L,$A5,'Spieltag 2'!$K:$K,2)</f>
        <v>0</v>
      </c>
      <c r="AO5" s="60">
        <f>COUNTIFS('Spieltag 2'!$P:$P,$A5,'Spieltag 2'!$Q:$Q,0)+COUNTIFS('Spieltag 2'!$P:$P,$A5,'Spieltag 2'!$Q:$Q,1)+COUNTIFS('Spieltag 2'!$P:$P,$A5,'Spieltag 2'!$Q:$Q,2)</f>
        <v>0</v>
      </c>
      <c r="AP5" s="59">
        <f>SUMIFS('Spieltag 2'!$C:$C,'Spieltag 2'!$D:$D,Berechnungen!$A5)</f>
        <v>0</v>
      </c>
      <c r="AQ5" s="49">
        <f>SUMIFS('Spieltag 2'!$I:$I,'Spieltag 2'!$H:$H,Berechnungen!$A5)</f>
        <v>0</v>
      </c>
      <c r="AR5" s="49">
        <f>SUMIFS('Spieltag 2'!$K:$K,'Spieltag 2'!$L:$L,Berechnungen!$A5)</f>
        <v>0</v>
      </c>
      <c r="AS5" s="60">
        <f>SUMIFS('Spieltag 2'!$Q:$Q,'Spieltag 2'!$P:$P,Berechnungen!$A5)</f>
        <v>0</v>
      </c>
      <c r="AT5" s="59">
        <f>SUMIFS('Spieltag 2'!$E:$E,'Spieltag 2'!$D:$D,Berechnungen!$A5)</f>
        <v>0</v>
      </c>
      <c r="AU5" s="49">
        <f>SUMIFS('Spieltag 2'!$G:$G,'Spieltag 2'!$H:$H,Berechnungen!$A5)</f>
        <v>0</v>
      </c>
      <c r="AV5" s="49">
        <f>SUMIFS('Spieltag 2'!$M:$M,'Spieltag 2'!$L:$L,Berechnungen!$A5)</f>
        <v>0</v>
      </c>
      <c r="AW5" s="60">
        <f>SUMIFS('Spieltag 2'!$O:$O,'Spieltag 2'!$P:$P,Berechnungen!$A5)</f>
        <v>0</v>
      </c>
      <c r="AX5" s="59">
        <f>SUMIFS('Spieltag 2'!$G:$G,'Spieltag 2'!$D:$D,Berechnungen!$A5)</f>
        <v>0</v>
      </c>
      <c r="AY5" s="49">
        <f>SUMIFS('Spieltag 2'!$E:$E,'Spieltag 2'!$H:$H,Berechnungen!$A5)</f>
        <v>0</v>
      </c>
      <c r="AZ5" s="49">
        <f>SUMIFS('Spieltag 2'!$O:$O,'Spieltag 2'!$L:$L,Berechnungen!$A5)</f>
        <v>0</v>
      </c>
      <c r="BA5" s="60">
        <f>SUMIFS('Spieltag 2'!$M:$M,'Spieltag 2'!$P:$P,Berechnungen!$A5)</f>
        <v>0</v>
      </c>
      <c r="BB5" s="48">
        <f>COUNTIF('Spieltag 3'!$A:$T,Berechnungen!$A5)</f>
        <v>4</v>
      </c>
      <c r="BC5" s="48">
        <f>SUM(BH5:BK5)</f>
        <v>0</v>
      </c>
      <c r="BD5" s="49">
        <f>SUM(BL5:BO5)</f>
        <v>0</v>
      </c>
      <c r="BE5" s="49">
        <f>SUM(BP5:BS5)</f>
        <v>0</v>
      </c>
      <c r="BF5" s="49">
        <f>SUM(BT5:BW5)</f>
        <v>0</v>
      </c>
      <c r="BG5" s="50">
        <f>BE5-BF5</f>
        <v>0</v>
      </c>
      <c r="BH5" s="49">
        <f>COUNTIFS('Spieltag 3'!$D:$D,$A5,'Spieltag 3'!$C:$C,0)+COUNTIFS('Spieltag 3'!$D:$D,$A5,'Spieltag 3'!$C:$C,1)+COUNTIFS('Spieltag 3'!$D:$D,$A5,'Spieltag 3'!$C:$C,2)</f>
        <v>0</v>
      </c>
      <c r="BI5" s="49">
        <f>COUNTIFS('Spieltag 3'!$H:$H,$A5,'Spieltag 3'!$I:$I,0)+COUNTIFS('Spieltag 3'!$H:$H,$A5,'Spieltag 3'!$I:$I,1)+COUNTIFS('Spieltag 3'!$H:$H,$A5,'Spieltag 3'!$I:$I,2)</f>
        <v>0</v>
      </c>
      <c r="BJ5" s="49">
        <f>COUNTIFS('Spieltag 3'!$L:$L,$A5,'Spieltag 3'!$K:$K,0)+COUNTIFS('Spieltag 3'!$L:$L,$A5,'Spieltag 3'!$K:$K,1)+COUNTIFS('Spieltag 3'!$L:$L,$A5,'Spieltag 3'!$K:$K,2)</f>
        <v>0</v>
      </c>
      <c r="BK5" s="60">
        <f>COUNTIFS('Spieltag 3'!$P:$P,$A5,'Spieltag 3'!$Q:$Q,0)+COUNTIFS('Spieltag 3'!$P:$P,$A5,'Spieltag 3'!$Q:$Q,1)+COUNTIFS('Spieltag 3'!$P:$P,$A5,'Spieltag 3'!$Q:$Q,2)</f>
        <v>0</v>
      </c>
      <c r="BL5" s="59">
        <f>SUMIFS('Spieltag 3'!$C:$C,'Spieltag 3'!$D:$D,Berechnungen!$A5)</f>
        <v>0</v>
      </c>
      <c r="BM5" s="49">
        <f>SUMIFS('Spieltag 3'!$I:$I,'Spieltag 3'!$H:$H,Berechnungen!$A5)</f>
        <v>0</v>
      </c>
      <c r="BN5" s="49">
        <f>SUMIFS('Spieltag 3'!$K:$K,'Spieltag 3'!$L:$L,Berechnungen!$A5)</f>
        <v>0</v>
      </c>
      <c r="BO5" s="60">
        <f>SUMIFS('Spieltag 3'!$Q:$Q,'Spieltag 3'!$P:$P,Berechnungen!$A5)</f>
        <v>0</v>
      </c>
      <c r="BP5" s="59">
        <f>SUMIFS('Spieltag 3'!$E:$E,'Spieltag 3'!$D:$D,Berechnungen!$A5)</f>
        <v>0</v>
      </c>
      <c r="BQ5" s="49">
        <f>SUMIFS('Spieltag 3'!$G:$G,'Spieltag 3'!$H:$H,Berechnungen!$A5)</f>
        <v>0</v>
      </c>
      <c r="BR5" s="49">
        <f>SUMIFS('Spieltag 3'!$M:$M,'Spieltag 3'!$L:$L,Berechnungen!$A5)</f>
        <v>0</v>
      </c>
      <c r="BS5" s="60">
        <f>SUMIFS('Spieltag 3'!$O:$O,'Spieltag 3'!$P:$P,Berechnungen!$A5)</f>
        <v>0</v>
      </c>
      <c r="BT5" s="59">
        <f>SUMIFS('Spieltag 3'!$G:$G,'Spieltag 3'!$D:$D,Berechnungen!$A5)</f>
        <v>0</v>
      </c>
      <c r="BU5" s="49">
        <f>SUMIFS('Spieltag 3'!$E:$E,'Spieltag 3'!$H:$H,Berechnungen!$A5)</f>
        <v>0</v>
      </c>
      <c r="BV5" s="49">
        <f>SUMIFS('Spieltag 3'!$O:$O,'Spieltag 3'!$L:$L,Berechnungen!$A5)</f>
        <v>0</v>
      </c>
      <c r="BW5" s="60">
        <f>SUMIFS('Spieltag 3'!$M:$M,'Spieltag 3'!$P:$P,Berechnungen!$A5)</f>
        <v>0</v>
      </c>
      <c r="BX5" s="48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50"/>
      <c r="CT5" s="45">
        <f>COUNTIF('Spieltag 4'!$A:$T,Berechnungen!$A5)</f>
        <v>4</v>
      </c>
      <c r="CU5" s="45">
        <f>SUM(CZ5:DC5)</f>
        <v>0</v>
      </c>
      <c r="CV5" s="46">
        <f>SUM(DD5:DG5)</f>
        <v>0</v>
      </c>
      <c r="CW5" s="46">
        <f>SUM(DH5:DK5)</f>
        <v>0</v>
      </c>
      <c r="CX5" s="46">
        <f>SUM(DL5:DO5)</f>
        <v>0</v>
      </c>
      <c r="CY5" s="47">
        <f>CW5-CX5</f>
        <v>0</v>
      </c>
      <c r="CZ5" s="46">
        <f>COUNTIFS('Spieltag 4'!$D:$D,$A5,'Spieltag 4'!$C:$C,0)+COUNTIFS('Spieltag 4'!$D:$D,$A5,'Spieltag 4'!$C:$C,1)+COUNTIFS('Spieltag 4'!$D:$D,$A5,'Spieltag 4'!$C:$C,2)</f>
        <v>0</v>
      </c>
      <c r="DA5" s="46">
        <f>COUNTIFS('Spieltag 4'!$H:$H,$A5,'Spieltag 4'!$I:$I,0)+COUNTIFS('Spieltag 4'!$H:$H,$A5,'Spieltag 4'!$I:$I,1)+COUNTIFS('Spieltag 4'!$H:$H,$A5,'Spieltag 4'!$I:$I,2)</f>
        <v>0</v>
      </c>
      <c r="DB5" s="46">
        <f>COUNTIFS('Spieltag 4'!$L:$L,$A5,'Spieltag 4'!$K:$K,0)+COUNTIFS('Spieltag 4'!$L:$L,$A5,'Spieltag 4'!$K:$K,1)+COUNTIFS('Spieltag 4'!$L:$L,$A5,'Spieltag 4'!$K:$K,2)</f>
        <v>0</v>
      </c>
      <c r="DC5" s="67">
        <f>COUNTIFS('Spieltag 4'!$P:$P,$A5,'Spieltag 4'!$Q:$Q,0)+COUNTIFS('Spieltag 4'!$P:$P,$A5,'Spieltag 4'!$Q:$Q,1)+COUNTIFS('Spieltag 4'!$P:$P,$A5,'Spieltag 4'!$Q:$Q,2)</f>
        <v>0</v>
      </c>
      <c r="DD5" s="68">
        <f>SUMIFS('Spieltag 4'!$C:$C,'Spieltag 4'!$D:$D,Berechnungen!$A5)</f>
        <v>0</v>
      </c>
      <c r="DE5" s="46">
        <f>SUMIFS('Spieltag 4'!$I:$I,'Spieltag 4'!$H:$H,Berechnungen!$A5)</f>
        <v>0</v>
      </c>
      <c r="DF5" s="46">
        <f>SUMIFS('Spieltag 4'!$K:$K,'Spieltag 4'!$L:$L,Berechnungen!$A5)</f>
        <v>0</v>
      </c>
      <c r="DG5" s="67">
        <f>SUMIFS('Spieltag 4'!$Q:$Q,'Spieltag 4'!$P:$P,Berechnungen!$A5)</f>
        <v>0</v>
      </c>
      <c r="DH5" s="68">
        <f>SUMIFS('Spieltag 4'!$E:$E,'Spieltag 4'!$D:$D,Berechnungen!$A5)</f>
        <v>0</v>
      </c>
      <c r="DI5" s="46">
        <f>SUMIFS('Spieltag 4'!$G:$G,'Spieltag 4'!$H:$H,Berechnungen!$A5)</f>
        <v>0</v>
      </c>
      <c r="DJ5" s="46">
        <f>SUMIFS('Spieltag 4'!$M:$M,'Spieltag 4'!$L:$L,Berechnungen!$A5)</f>
        <v>0</v>
      </c>
      <c r="DK5" s="67">
        <f>SUMIFS('Spieltag 4'!$O:$O,'Spieltag 4'!$P:$P,Berechnungen!$A5)</f>
        <v>0</v>
      </c>
      <c r="DL5" s="68">
        <f>SUMIFS('Spieltag 4'!$G:$G,'Spieltag 4'!$D:$D,Berechnungen!$A5)</f>
        <v>0</v>
      </c>
      <c r="DM5" s="46">
        <f>SUMIFS('Spieltag 4'!$E:$E,'Spieltag 4'!$H:$H,Berechnungen!$A5)</f>
        <v>0</v>
      </c>
      <c r="DN5" s="46">
        <f>SUMIFS('Spieltag 4'!$O:$O,'Spieltag 4'!$L:$L,Berechnungen!$A5)</f>
        <v>0</v>
      </c>
      <c r="DO5" s="47">
        <f>SUMIFS('Spieltag 4'!$M:$M,'Spieltag 4'!$P:$P,Berechnungen!$A5)</f>
        <v>0</v>
      </c>
      <c r="DP5" s="45">
        <f>COUNTIF('Spieltag 5'!$A:$T,Berechnungen!$A5)</f>
        <v>4</v>
      </c>
      <c r="DQ5" s="45">
        <f>SUM(DV5:DY5)</f>
        <v>0</v>
      </c>
      <c r="DR5" s="46">
        <f>SUM(DZ5:EC5)</f>
        <v>0</v>
      </c>
      <c r="DS5" s="46">
        <f>SUM(ED5:EG5)</f>
        <v>0</v>
      </c>
      <c r="DT5" s="46">
        <f>SUM(EH5:EK5)</f>
        <v>0</v>
      </c>
      <c r="DU5" s="47">
        <f>DS5-DT5</f>
        <v>0</v>
      </c>
      <c r="DV5" s="46">
        <f>COUNTIFS('Spieltag 5'!$D:$D,$A5,'Spieltag 5'!$C:$C,0)+COUNTIFS('Spieltag 5'!$D:$D,$A5,'Spieltag 5'!$C:$C,1)+COUNTIFS('Spieltag 5'!$D:$D,$A5,'Spieltag 5'!$C:$C,2)</f>
        <v>0</v>
      </c>
      <c r="DW5" s="46">
        <f>COUNTIFS('Spieltag 5'!$H:$H,$A5,'Spieltag 5'!$I:$I,0)+COUNTIFS('Spieltag 5'!$H:$H,$A5,'Spieltag 5'!$I:$I,1)+COUNTIFS('Spieltag 5'!$H:$H,$A5,'Spieltag 5'!$I:$I,2)</f>
        <v>0</v>
      </c>
      <c r="DX5" s="46">
        <f>COUNTIFS('Spieltag 5'!$L:$L,$A5,'Spieltag 5'!$K:$K,0)+COUNTIFS('Spieltag 5'!$L:$L,$A5,'Spieltag 5'!$K:$K,1)+COUNTIFS('Spieltag 5'!$L:$L,$A5,'Spieltag 5'!$K:$K,2)</f>
        <v>0</v>
      </c>
      <c r="DY5" s="67">
        <f>COUNTIFS('Spieltag 5'!$P:$P,$A5,'Spieltag 5'!$Q:$Q,0)+COUNTIFS('Spieltag 5'!$P:$P,$A5,'Spieltag 5'!$Q:$Q,1)+COUNTIFS('Spieltag 5'!$P:$P,$A5,'Spieltag 5'!$Q:$Q,2)</f>
        <v>0</v>
      </c>
      <c r="DZ5" s="68">
        <f>SUMIFS('Spieltag 5'!$C:$C,'Spieltag 5'!$D:$D,Berechnungen!$A5)</f>
        <v>0</v>
      </c>
      <c r="EA5" s="46">
        <f>SUMIFS('Spieltag 5'!$I:$I,'Spieltag 5'!$H:$H,Berechnungen!$A5)</f>
        <v>0</v>
      </c>
      <c r="EB5" s="46">
        <f>SUMIFS('Spieltag 5'!$K:$K,'Spieltag 5'!$L:$L,Berechnungen!$A5)</f>
        <v>0</v>
      </c>
      <c r="EC5" s="67">
        <f>SUMIFS('Spieltag 5'!$Q:$Q,'Spieltag 5'!$P:$P,Berechnungen!$A5)</f>
        <v>0</v>
      </c>
      <c r="ED5" s="68">
        <f>SUMIFS('Spieltag 5'!$E:$E,'Spieltag 5'!$D:$D,Berechnungen!$A5)</f>
        <v>0</v>
      </c>
      <c r="EE5" s="46">
        <f>SUMIFS('Spieltag 5'!$G:$G,'Spieltag 5'!$H:$H,Berechnungen!$A5)</f>
        <v>0</v>
      </c>
      <c r="EF5" s="46">
        <f>SUMIFS('Spieltag 5'!$M:$M,'Spieltag 5'!$L:$L,Berechnungen!$A5)</f>
        <v>0</v>
      </c>
      <c r="EG5" s="67">
        <f>SUMIFS('Spieltag 5'!$O:$O,'Spieltag 5'!$P:$P,Berechnungen!$A5)</f>
        <v>0</v>
      </c>
      <c r="EH5" s="68">
        <f>SUMIFS('Spieltag 5'!$G:$G,'Spieltag 5'!$D:$D,Berechnungen!$A5)</f>
        <v>0</v>
      </c>
      <c r="EI5" s="46">
        <f>SUMIFS('Spieltag 5'!$E:$E,'Spieltag 5'!$H:$H,Berechnungen!$A5)</f>
        <v>0</v>
      </c>
      <c r="EJ5" s="46">
        <f>SUMIFS('Spieltag 5'!$O:$O,'Spieltag 5'!$L:$L,Berechnungen!$A5)</f>
        <v>0</v>
      </c>
      <c r="EK5" s="47">
        <f>SUMIFS('Spieltag 5'!$M:$M,'Spieltag 5'!$P:$P,Berechnungen!$A5)</f>
        <v>0</v>
      </c>
      <c r="EL5" s="49">
        <f>COUNTIFS('Spieltag 1'!$D:$D,$A5,'Spieltag 1'!$C:$C,2)</f>
        <v>0</v>
      </c>
      <c r="EM5">
        <f>L5-(EL5*2)</f>
        <v>0</v>
      </c>
      <c r="EN5">
        <f>K5-EL5-EM5</f>
        <v>0</v>
      </c>
      <c r="EO5" s="49">
        <f>COUNTIFS('Spieltag 2'!$D:$D,$A5,'Spieltag 2'!$C:$C,2)</f>
        <v>0</v>
      </c>
      <c r="EP5">
        <f>AH5-(EO5*2)</f>
        <v>0</v>
      </c>
      <c r="EQ5">
        <f>AG5-EO5-EP5</f>
        <v>0</v>
      </c>
      <c r="ER5" s="49">
        <f>COUNTIFS('Spieltag 3'!$D:$D,$A5,'Spieltag 3'!$C:$C,2)</f>
        <v>0</v>
      </c>
      <c r="ES5">
        <f>BD5-(ER5*2)</f>
        <v>0</v>
      </c>
      <c r="ET5">
        <f>BC5-ER5-ES5</f>
        <v>0</v>
      </c>
      <c r="EU5" s="49">
        <f>COUNTIFS('Spieltag 4'!$D:$D,$A5,'Spieltag 4'!$C:$C,2)</f>
        <v>0</v>
      </c>
      <c r="EV5">
        <f>CV5-(EU5*2)</f>
        <v>0</v>
      </c>
      <c r="EW5">
        <f>CU5-EU5-EV5</f>
        <v>0</v>
      </c>
      <c r="EX5" s="49">
        <f>COUNTIFS('Spieltag 5'!$D:$D,$A5,'Spieltag 5'!$C:$C,2)</f>
        <v>0</v>
      </c>
      <c r="EY5">
        <f>DR5-(EX5*2)</f>
        <v>0</v>
      </c>
      <c r="EZ5">
        <f>DQ5-EX5-EY5</f>
        <v>0</v>
      </c>
      <c r="FA5" s="76">
        <f>EL5+EO5+ER5+EU5+EX5</f>
        <v>0</v>
      </c>
      <c r="FB5" s="76">
        <f t="shared" ref="FB5" si="1">EM5+EP5+ES5+EV5+EY5</f>
        <v>0</v>
      </c>
      <c r="FC5" s="76">
        <f>EN5+EQ5+ET5+EW5+EZ5</f>
        <v>0</v>
      </c>
    </row>
    <row r="6" spans="1:159" ht="15.5" thickTop="1" thickBot="1">
      <c r="A6" s="13" t="s">
        <v>38</v>
      </c>
      <c r="B6" s="41"/>
      <c r="C6">
        <f t="shared" ref="C6:C33" si="2">((D6-E6)*2)+F6</f>
        <v>40</v>
      </c>
      <c r="D6">
        <f t="shared" ref="D6:D46" si="3">J6+AF6+BB6+BX6+CT6+DP6</f>
        <v>20</v>
      </c>
      <c r="E6" s="48">
        <f t="shared" ref="E6:E46" si="4">K6+AG6+BC6+BY6+CU6+DQ6</f>
        <v>0</v>
      </c>
      <c r="F6" s="49">
        <f t="shared" ref="F6:F46" si="5">L6+AH6+BD6+BZ6+CV6+DR6</f>
        <v>0</v>
      </c>
      <c r="G6" s="49">
        <f t="shared" ref="G6:G46" si="6">M6+AI6+BE6+CA6+CW6+DS6</f>
        <v>0</v>
      </c>
      <c r="H6" s="49">
        <f t="shared" ref="H6:H46" si="7">N6+AJ6+BF6+CB6+CX6+DT6</f>
        <v>0</v>
      </c>
      <c r="I6" s="50">
        <f t="shared" ref="I6:I46" si="8">O6+AK6+BG6+CC6+CY6+DU6</f>
        <v>0</v>
      </c>
      <c r="J6" s="48">
        <f>COUNTIF('Spieltag 1'!$A:$T,Berechnungen!$A6)</f>
        <v>4</v>
      </c>
      <c r="K6" s="48">
        <f t="shared" ref="K6:K33" si="9">SUM(P6:S6)</f>
        <v>0</v>
      </c>
      <c r="L6" s="49">
        <f t="shared" ref="L6:L33" si="10">SUM(T6:W6)</f>
        <v>0</v>
      </c>
      <c r="M6" s="49">
        <f t="shared" ref="M6:M33" si="11">SUM(X6:AA6)</f>
        <v>0</v>
      </c>
      <c r="N6" s="49">
        <f t="shared" ref="N6:N33" si="12">SUM(AB6:AE6)</f>
        <v>0</v>
      </c>
      <c r="O6" s="50">
        <f t="shared" ref="O6:O33" si="13">M6-N6</f>
        <v>0</v>
      </c>
      <c r="P6" s="49">
        <f>COUNTIFS('Spieltag 1'!$D:$D,$A6,'Spieltag 1'!$C:$C,0)+COUNTIFS('Spieltag 1'!$D:$D,$A6,'Spieltag 1'!$C:$C,1)+COUNTIFS('Spieltag 1'!$D:$D,$A6,'Spieltag 1'!$C:$C,2)</f>
        <v>0</v>
      </c>
      <c r="Q6" s="49">
        <f>COUNTIFS('Spieltag 1'!$H:$H,$A6,'Spieltag 1'!$I:$I,0)+COUNTIFS('Spieltag 1'!$H:$H,$A6,'Spieltag 1'!$I:$I,1)+COUNTIFS('Spieltag 1'!$H:$H,$A6,'Spieltag 1'!$I:$I,2)</f>
        <v>0</v>
      </c>
      <c r="R6" s="49">
        <f>COUNTIFS('Spieltag 1'!$L:$L,$A6,'Spieltag 1'!$K:$K,0)+COUNTIFS('Spieltag 1'!$L:$L,$A6,'Spieltag 1'!$K:$K,1)+COUNTIFS('Spieltag 1'!$L:$L,$A6,'Spieltag 1'!$K:$K,2)</f>
        <v>0</v>
      </c>
      <c r="S6" s="60">
        <f>COUNTIFS('Spieltag 1'!$P:$P,$A6,'Spieltag 1'!$Q:$Q,0)+COUNTIFS('Spieltag 1'!$P:$P,$A6,'Spieltag 1'!$Q:$Q,1)+COUNTIFS('Spieltag 1'!$P:$P,$A6,'Spieltag 1'!$Q:$Q,2)</f>
        <v>0</v>
      </c>
      <c r="T6" s="59">
        <f>SUMIFS('Spieltag 1'!$C:$C,'Spieltag 1'!$D:$D,Berechnungen!$A6)</f>
        <v>0</v>
      </c>
      <c r="U6" s="49">
        <f>SUMIFS('Spieltag 1'!$I:$I,'Spieltag 1'!$H:$H,Berechnungen!$A6)</f>
        <v>0</v>
      </c>
      <c r="V6" s="49">
        <f>SUMIFS('Spieltag 1'!$K:$K,'Spieltag 1'!$L:$L,Berechnungen!$A6)</f>
        <v>0</v>
      </c>
      <c r="W6" s="60">
        <f>SUMIFS('Spieltag 1'!$Q:$Q,'Spieltag 1'!$P:$P,Berechnungen!$A6)</f>
        <v>0</v>
      </c>
      <c r="X6" s="59">
        <f>SUMIFS('Spieltag 1'!$E:$E,'Spieltag 1'!$D:$D,Berechnungen!$A6)</f>
        <v>0</v>
      </c>
      <c r="Y6" s="49">
        <f>SUMIFS('Spieltag 1'!$G:$G,'Spieltag 1'!$H:$H,Berechnungen!$A6)</f>
        <v>0</v>
      </c>
      <c r="Z6" s="49">
        <f>SUMIFS('Spieltag 1'!$M:$M,'Spieltag 1'!$L:$L,Berechnungen!$A6)</f>
        <v>0</v>
      </c>
      <c r="AA6" s="60">
        <f>SUMIFS('Spieltag 1'!$O:$O,'Spieltag 1'!$P:$P,Berechnungen!$A6)</f>
        <v>0</v>
      </c>
      <c r="AB6" s="59">
        <f>SUMIFS('Spieltag 1'!$G:$G,'Spieltag 1'!$D:$D,Berechnungen!$A6)</f>
        <v>0</v>
      </c>
      <c r="AC6" s="49">
        <f>SUMIFS('Spieltag 1'!$E:$E,'Spieltag 1'!$H:$H,Berechnungen!$A6)</f>
        <v>0</v>
      </c>
      <c r="AD6" s="49">
        <f>SUMIFS('Spieltag 1'!$O:$O,'Spieltag 1'!$L:$L,Berechnungen!$A6)</f>
        <v>0</v>
      </c>
      <c r="AE6" s="60">
        <f>SUMIFS('Spieltag 1'!$M:$M,'Spieltag 1'!$P:$P,Berechnungen!$A6)</f>
        <v>0</v>
      </c>
      <c r="AF6" s="48">
        <f>COUNTIF('Spieltag 2'!$A:$T,Berechnungen!$A6)</f>
        <v>4</v>
      </c>
      <c r="AG6" s="48">
        <f t="shared" ref="AG6:AG33" si="14">SUM(AL6:AO6)</f>
        <v>0</v>
      </c>
      <c r="AH6" s="49">
        <f t="shared" ref="AH6:AH33" si="15">SUM(AP6:AS6)</f>
        <v>0</v>
      </c>
      <c r="AI6" s="49">
        <f t="shared" ref="AI6:AI33" si="16">SUM(AT6:AW6)</f>
        <v>0</v>
      </c>
      <c r="AJ6" s="49">
        <f t="shared" ref="AJ6:AJ33" si="17">SUM(AX6:BA6)</f>
        <v>0</v>
      </c>
      <c r="AK6" s="50">
        <f t="shared" ref="AK6:AK33" si="18">AI6-AJ6</f>
        <v>0</v>
      </c>
      <c r="AL6" s="49">
        <f>COUNTIFS('Spieltag 2'!$D:$D,$A6,'Spieltag 2'!$C:$C,0)+COUNTIFS('Spieltag 2'!$D:$D,$A6,'Spieltag 2'!$C:$C,1)+COUNTIFS('Spieltag 2'!$D:$D,$A6,'Spieltag 2'!$C:$C,2)</f>
        <v>0</v>
      </c>
      <c r="AM6" s="49">
        <f>COUNTIFS('Spieltag 2'!$H:$H,$A6,'Spieltag 2'!$I:$I,0)+COUNTIFS('Spieltag 2'!$H:$H,$A6,'Spieltag 2'!$I:$I,1)+COUNTIFS('Spieltag 2'!$H:$H,$A6,'Spieltag 2'!$I:$I,2)</f>
        <v>0</v>
      </c>
      <c r="AN6" s="49">
        <f>COUNTIFS('Spieltag 2'!$L:$L,$A6,'Spieltag 2'!$K:$K,0)+COUNTIFS('Spieltag 2'!$L:$L,$A6,'Spieltag 2'!$K:$K,1)+COUNTIFS('Spieltag 2'!$L:$L,$A6,'Spieltag 2'!$K:$K,2)</f>
        <v>0</v>
      </c>
      <c r="AO6" s="60">
        <f>COUNTIFS('Spieltag 2'!$P:$P,$A6,'Spieltag 2'!$Q:$Q,0)+COUNTIFS('Spieltag 2'!$P:$P,$A6,'Spieltag 2'!$Q:$Q,1)+COUNTIFS('Spieltag 2'!$P:$P,$A6,'Spieltag 2'!$Q:$Q,2)</f>
        <v>0</v>
      </c>
      <c r="AP6" s="59">
        <f>SUMIFS('Spieltag 2'!$C:$C,'Spieltag 2'!$D:$D,Berechnungen!$A6)</f>
        <v>0</v>
      </c>
      <c r="AQ6" s="49">
        <f>SUMIFS('Spieltag 2'!$I:$I,'Spieltag 2'!$H:$H,Berechnungen!$A6)</f>
        <v>0</v>
      </c>
      <c r="AR6" s="49">
        <f>SUMIFS('Spieltag 2'!$K:$K,'Spieltag 2'!$L:$L,Berechnungen!$A6)</f>
        <v>0</v>
      </c>
      <c r="AS6" s="60">
        <f>SUMIFS('Spieltag 2'!$Q:$Q,'Spieltag 2'!$P:$P,Berechnungen!$A6)</f>
        <v>0</v>
      </c>
      <c r="AT6" s="59">
        <f>SUMIFS('Spieltag 2'!$E:$E,'Spieltag 2'!$D:$D,Berechnungen!$A6)</f>
        <v>0</v>
      </c>
      <c r="AU6" s="49">
        <f>SUMIFS('Spieltag 2'!$G:$G,'Spieltag 2'!$H:$H,Berechnungen!$A6)</f>
        <v>0</v>
      </c>
      <c r="AV6" s="49">
        <f>SUMIFS('Spieltag 2'!$M:$M,'Spieltag 2'!$L:$L,Berechnungen!$A6)</f>
        <v>0</v>
      </c>
      <c r="AW6" s="60">
        <f>SUMIFS('Spieltag 2'!$O:$O,'Spieltag 2'!$P:$P,Berechnungen!$A6)</f>
        <v>0</v>
      </c>
      <c r="AX6" s="59">
        <f>SUMIFS('Spieltag 2'!$G:$G,'Spieltag 2'!$D:$D,Berechnungen!$A6)</f>
        <v>0</v>
      </c>
      <c r="AY6" s="49">
        <f>SUMIFS('Spieltag 2'!$E:$E,'Spieltag 2'!$H:$H,Berechnungen!$A6)</f>
        <v>0</v>
      </c>
      <c r="AZ6" s="49">
        <f>SUMIFS('Spieltag 2'!$O:$O,'Spieltag 2'!$L:$L,Berechnungen!$A6)</f>
        <v>0</v>
      </c>
      <c r="BA6" s="60">
        <f>SUMIFS('Spieltag 2'!$M:$M,'Spieltag 2'!$P:$P,Berechnungen!$A6)</f>
        <v>0</v>
      </c>
      <c r="BB6" s="48">
        <f>COUNTIF('Spieltag 3'!$A:$T,Berechnungen!$A6)</f>
        <v>4</v>
      </c>
      <c r="BC6" s="48">
        <f t="shared" ref="BC6:BC33" si="19">SUM(BH6:BK6)</f>
        <v>0</v>
      </c>
      <c r="BD6" s="49">
        <f t="shared" ref="BD6:BD33" si="20">SUM(BL6:BO6)</f>
        <v>0</v>
      </c>
      <c r="BE6" s="49">
        <f t="shared" ref="BE6:BE33" si="21">SUM(BP6:BS6)</f>
        <v>0</v>
      </c>
      <c r="BF6" s="49">
        <f t="shared" ref="BF6:BF33" si="22">SUM(BT6:BW6)</f>
        <v>0</v>
      </c>
      <c r="BG6" s="50">
        <f t="shared" ref="BG6:BG33" si="23">BE6-BF6</f>
        <v>0</v>
      </c>
      <c r="BH6" s="49">
        <f>COUNTIFS('Spieltag 3'!$D:$D,$A6,'Spieltag 3'!$C:$C,0)+COUNTIFS('Spieltag 3'!$D:$D,$A6,'Spieltag 3'!$C:$C,1)+COUNTIFS('Spieltag 3'!$D:$D,$A6,'Spieltag 3'!$C:$C,2)</f>
        <v>0</v>
      </c>
      <c r="BI6" s="49">
        <f>COUNTIFS('Spieltag 3'!$H:$H,$A6,'Spieltag 3'!$I:$I,0)+COUNTIFS('Spieltag 3'!$H:$H,$A6,'Spieltag 3'!$I:$I,1)+COUNTIFS('Spieltag 3'!$H:$H,$A6,'Spieltag 3'!$I:$I,2)</f>
        <v>0</v>
      </c>
      <c r="BJ6" s="49">
        <f>COUNTIFS('Spieltag 3'!$L:$L,$A6,'Spieltag 3'!$K:$K,0)+COUNTIFS('Spieltag 3'!$L:$L,$A6,'Spieltag 3'!$K:$K,1)+COUNTIFS('Spieltag 3'!$L:$L,$A6,'Spieltag 3'!$K:$K,2)</f>
        <v>0</v>
      </c>
      <c r="BK6" s="60">
        <f>COUNTIFS('Spieltag 3'!$P:$P,$A6,'Spieltag 3'!$Q:$Q,0)+COUNTIFS('Spieltag 3'!$P:$P,$A6,'Spieltag 3'!$Q:$Q,1)+COUNTIFS('Spieltag 3'!$P:$P,$A6,'Spieltag 3'!$Q:$Q,2)</f>
        <v>0</v>
      </c>
      <c r="BL6" s="59">
        <f>SUMIFS('Spieltag 3'!$C:$C,'Spieltag 3'!$D:$D,Berechnungen!$A6)</f>
        <v>0</v>
      </c>
      <c r="BM6" s="49">
        <f>SUMIFS('Spieltag 3'!$I:$I,'Spieltag 3'!$H:$H,Berechnungen!$A6)</f>
        <v>0</v>
      </c>
      <c r="BN6" s="49">
        <f>SUMIFS('Spieltag 3'!$K:$K,'Spieltag 3'!$L:$L,Berechnungen!$A6)</f>
        <v>0</v>
      </c>
      <c r="BO6" s="60">
        <f>SUMIFS('Spieltag 3'!$Q:$Q,'Spieltag 3'!$P:$P,Berechnungen!$A6)</f>
        <v>0</v>
      </c>
      <c r="BP6" s="59">
        <f>SUMIFS('Spieltag 3'!$E:$E,'Spieltag 3'!$D:$D,Berechnungen!$A6)</f>
        <v>0</v>
      </c>
      <c r="BQ6" s="49">
        <f>SUMIFS('Spieltag 3'!$G:$G,'Spieltag 3'!$H:$H,Berechnungen!$A6)</f>
        <v>0</v>
      </c>
      <c r="BR6" s="49">
        <f>SUMIFS('Spieltag 3'!$M:$M,'Spieltag 3'!$L:$L,Berechnungen!$A6)</f>
        <v>0</v>
      </c>
      <c r="BS6" s="60">
        <f>SUMIFS('Spieltag 3'!$O:$O,'Spieltag 3'!$P:$P,Berechnungen!$A6)</f>
        <v>0</v>
      </c>
      <c r="BT6" s="59">
        <f>SUMIFS('Spieltag 3'!$G:$G,'Spieltag 3'!$D:$D,Berechnungen!$A6)</f>
        <v>0</v>
      </c>
      <c r="BU6" s="49">
        <f>SUMIFS('Spieltag 3'!$E:$E,'Spieltag 3'!$H:$H,Berechnungen!$A6)</f>
        <v>0</v>
      </c>
      <c r="BV6" s="49">
        <f>SUMIFS('Spieltag 3'!$O:$O,'Spieltag 3'!$L:$L,Berechnungen!$A6)</f>
        <v>0</v>
      </c>
      <c r="BW6" s="60">
        <f>SUMIFS('Spieltag 3'!$M:$M,'Spieltag 3'!$P:$P,Berechnungen!$A6)</f>
        <v>0</v>
      </c>
      <c r="BX6" s="48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50"/>
      <c r="CT6" s="48">
        <f>COUNTIF('Spieltag 4'!$A:$T,Berechnungen!$A6)</f>
        <v>4</v>
      </c>
      <c r="CU6" s="48">
        <f t="shared" ref="CU6:CU46" si="24">SUM(CZ6:DC6)</f>
        <v>0</v>
      </c>
      <c r="CV6" s="49">
        <f t="shared" ref="CV6:CV46" si="25">SUM(DD6:DG6)</f>
        <v>0</v>
      </c>
      <c r="CW6" s="49">
        <f t="shared" ref="CW6:CW46" si="26">SUM(DH6:DK6)</f>
        <v>0</v>
      </c>
      <c r="CX6" s="49">
        <f t="shared" ref="CX6:CX46" si="27">SUM(DL6:DO6)</f>
        <v>0</v>
      </c>
      <c r="CY6" s="50">
        <f t="shared" ref="CY6:CY46" si="28">CW6-CX6</f>
        <v>0</v>
      </c>
      <c r="CZ6" s="49">
        <f>COUNTIFS('Spieltag 4'!$D:$D,$A6,'Spieltag 4'!$C:$C,0)+COUNTIFS('Spieltag 4'!$D:$D,$A6,'Spieltag 4'!$C:$C,1)+COUNTIFS('Spieltag 4'!$D:$D,$A6,'Spieltag 4'!$C:$C,2)</f>
        <v>0</v>
      </c>
      <c r="DA6" s="49">
        <f>COUNTIFS('Spieltag 4'!$H:$H,$A6,'Spieltag 4'!$I:$I,0)+COUNTIFS('Spieltag 4'!$H:$H,$A6,'Spieltag 4'!$I:$I,1)+COUNTIFS('Spieltag 4'!$H:$H,$A6,'Spieltag 4'!$I:$I,2)</f>
        <v>0</v>
      </c>
      <c r="DB6" s="49">
        <f>COUNTIFS('Spieltag 4'!$L:$L,$A6,'Spieltag 4'!$K:$K,0)+COUNTIFS('Spieltag 4'!$L:$L,$A6,'Spieltag 4'!$K:$K,1)+COUNTIFS('Spieltag 4'!$L:$L,$A6,'Spieltag 4'!$K:$K,2)</f>
        <v>0</v>
      </c>
      <c r="DC6" s="60">
        <f>COUNTIFS('Spieltag 4'!$P:$P,$A6,'Spieltag 4'!$Q:$Q,0)+COUNTIFS('Spieltag 4'!$P:$P,$A6,'Spieltag 4'!$Q:$Q,1)+COUNTIFS('Spieltag 4'!$P:$P,$A6,'Spieltag 4'!$Q:$Q,2)</f>
        <v>0</v>
      </c>
      <c r="DD6" s="59">
        <f>SUMIFS('Spieltag 4'!$C:$C,'Spieltag 4'!$D:$D,Berechnungen!$A6)</f>
        <v>0</v>
      </c>
      <c r="DE6" s="49">
        <f>SUMIFS('Spieltag 4'!$I:$I,'Spieltag 4'!$H:$H,Berechnungen!$A6)</f>
        <v>0</v>
      </c>
      <c r="DF6" s="49">
        <f>SUMIFS('Spieltag 4'!$K:$K,'Spieltag 4'!$L:$L,Berechnungen!$A6)</f>
        <v>0</v>
      </c>
      <c r="DG6" s="60">
        <f>SUMIFS('Spieltag 4'!$Q:$Q,'Spieltag 4'!$P:$P,Berechnungen!$A6)</f>
        <v>0</v>
      </c>
      <c r="DH6" s="59">
        <f>SUMIFS('Spieltag 4'!$E:$E,'Spieltag 4'!$D:$D,Berechnungen!$A6)</f>
        <v>0</v>
      </c>
      <c r="DI6" s="49">
        <f>SUMIFS('Spieltag 4'!$G:$G,'Spieltag 4'!$H:$H,Berechnungen!$A6)</f>
        <v>0</v>
      </c>
      <c r="DJ6" s="49">
        <f>SUMIFS('Spieltag 4'!$M:$M,'Spieltag 4'!$L:$L,Berechnungen!$A6)</f>
        <v>0</v>
      </c>
      <c r="DK6" s="60">
        <f>SUMIFS('Spieltag 4'!$O:$O,'Spieltag 4'!$P:$P,Berechnungen!$A6)</f>
        <v>0</v>
      </c>
      <c r="DL6" s="59">
        <f>SUMIFS('Spieltag 4'!$G:$G,'Spieltag 4'!$D:$D,Berechnungen!$A6)</f>
        <v>0</v>
      </c>
      <c r="DM6" s="49">
        <f>SUMIFS('Spieltag 4'!$E:$E,'Spieltag 4'!$H:$H,Berechnungen!$A6)</f>
        <v>0</v>
      </c>
      <c r="DN6" s="49">
        <f>SUMIFS('Spieltag 4'!$O:$O,'Spieltag 4'!$L:$L,Berechnungen!$A6)</f>
        <v>0</v>
      </c>
      <c r="DO6" s="50">
        <f>SUMIFS('Spieltag 4'!$M:$M,'Spieltag 4'!$P:$P,Berechnungen!$A6)</f>
        <v>0</v>
      </c>
      <c r="DP6" s="48">
        <f>COUNTIF('Spieltag 5'!$A:$T,Berechnungen!$A6)</f>
        <v>4</v>
      </c>
      <c r="DQ6" s="48">
        <f t="shared" ref="DQ6:DQ46" si="29">SUM(DV6:DY6)</f>
        <v>0</v>
      </c>
      <c r="DR6" s="49">
        <f t="shared" ref="DR6:DR46" si="30">SUM(DZ6:EC6)</f>
        <v>0</v>
      </c>
      <c r="DS6" s="49">
        <f t="shared" ref="DS6:DS46" si="31">SUM(ED6:EG6)</f>
        <v>0</v>
      </c>
      <c r="DT6" s="49">
        <f t="shared" ref="DT6:DT46" si="32">SUM(EH6:EK6)</f>
        <v>0</v>
      </c>
      <c r="DU6" s="50">
        <f t="shared" ref="DU6:DU46" si="33">DS6-DT6</f>
        <v>0</v>
      </c>
      <c r="DV6" s="49">
        <f>COUNTIFS('Spieltag 5'!$D:$D,$A6,'Spieltag 5'!$C:$C,0)+COUNTIFS('Spieltag 5'!$D:$D,$A6,'Spieltag 5'!$C:$C,1)+COUNTIFS('Spieltag 5'!$D:$D,$A6,'Spieltag 5'!$C:$C,2)</f>
        <v>0</v>
      </c>
      <c r="DW6" s="49">
        <f>COUNTIFS('Spieltag 5'!$H:$H,$A6,'Spieltag 5'!$I:$I,0)+COUNTIFS('Spieltag 5'!$H:$H,$A6,'Spieltag 5'!$I:$I,1)+COUNTIFS('Spieltag 5'!$H:$H,$A6,'Spieltag 5'!$I:$I,2)</f>
        <v>0</v>
      </c>
      <c r="DX6" s="49">
        <f>COUNTIFS('Spieltag 5'!$L:$L,$A6,'Spieltag 5'!$K:$K,0)+COUNTIFS('Spieltag 5'!$L:$L,$A6,'Spieltag 5'!$K:$K,1)+COUNTIFS('Spieltag 5'!$L:$L,$A6,'Spieltag 5'!$K:$K,2)</f>
        <v>0</v>
      </c>
      <c r="DY6" s="60">
        <f>COUNTIFS('Spieltag 5'!$P:$P,$A6,'Spieltag 5'!$Q:$Q,0)+COUNTIFS('Spieltag 5'!$P:$P,$A6,'Spieltag 5'!$Q:$Q,1)+COUNTIFS('Spieltag 5'!$P:$P,$A6,'Spieltag 5'!$Q:$Q,2)</f>
        <v>0</v>
      </c>
      <c r="DZ6" s="59">
        <f>SUMIFS('Spieltag 5'!$C:$C,'Spieltag 5'!$D:$D,Berechnungen!$A6)</f>
        <v>0</v>
      </c>
      <c r="EA6" s="49">
        <f>SUMIFS('Spieltag 5'!$I:$I,'Spieltag 5'!$H:$H,Berechnungen!$A6)</f>
        <v>0</v>
      </c>
      <c r="EB6" s="49">
        <f>SUMIFS('Spieltag 5'!$K:$K,'Spieltag 5'!$L:$L,Berechnungen!$A6)</f>
        <v>0</v>
      </c>
      <c r="EC6" s="60">
        <f>SUMIFS('Spieltag 5'!$Q:$Q,'Spieltag 5'!$P:$P,Berechnungen!$A6)</f>
        <v>0</v>
      </c>
      <c r="ED6" s="59">
        <f>SUMIFS('Spieltag 5'!$E:$E,'Spieltag 5'!$D:$D,Berechnungen!$A6)</f>
        <v>0</v>
      </c>
      <c r="EE6" s="49">
        <f>SUMIFS('Spieltag 5'!$G:$G,'Spieltag 5'!$H:$H,Berechnungen!$A6)</f>
        <v>0</v>
      </c>
      <c r="EF6" s="49">
        <f>SUMIFS('Spieltag 5'!$M:$M,'Spieltag 5'!$L:$L,Berechnungen!$A6)</f>
        <v>0</v>
      </c>
      <c r="EG6" s="60">
        <f>SUMIFS('Spieltag 5'!$O:$O,'Spieltag 5'!$P:$P,Berechnungen!$A6)</f>
        <v>0</v>
      </c>
      <c r="EH6" s="59">
        <f>SUMIFS('Spieltag 5'!$G:$G,'Spieltag 5'!$D:$D,Berechnungen!$A6)</f>
        <v>0</v>
      </c>
      <c r="EI6" s="49">
        <f>SUMIFS('Spieltag 5'!$E:$E,'Spieltag 5'!$H:$H,Berechnungen!$A6)</f>
        <v>0</v>
      </c>
      <c r="EJ6" s="49">
        <f>SUMIFS('Spieltag 5'!$O:$O,'Spieltag 5'!$L:$L,Berechnungen!$A6)</f>
        <v>0</v>
      </c>
      <c r="EK6" s="50">
        <f>SUMIFS('Spieltag 5'!$M:$M,'Spieltag 5'!$P:$P,Berechnungen!$A6)</f>
        <v>0</v>
      </c>
      <c r="EL6" s="49">
        <f>COUNTIFS('Spieltag 1'!$D:$D,$A6,'Spieltag 1'!$C:$C,2)</f>
        <v>0</v>
      </c>
      <c r="EM6">
        <f t="shared" ref="EM6:EM33" si="34">L6-(EL6*2)</f>
        <v>0</v>
      </c>
      <c r="EN6">
        <f t="shared" ref="EN6:EN33" si="35">K6-EL6-EM6</f>
        <v>0</v>
      </c>
      <c r="EO6" s="49">
        <f>COUNTIFS('Spieltag 2'!$D:$D,$A6,'Spieltag 2'!$C:$C,2)</f>
        <v>0</v>
      </c>
      <c r="EP6">
        <f t="shared" ref="EP6:EP33" si="36">AH6-(EO6*2)</f>
        <v>0</v>
      </c>
      <c r="EQ6">
        <f t="shared" ref="EQ6:EQ33" si="37">AG6-EO6-EP6</f>
        <v>0</v>
      </c>
      <c r="ER6" s="49">
        <f>COUNTIFS('Spieltag 3'!$D:$D,$A6,'Spieltag 3'!$C:$C,2)</f>
        <v>0</v>
      </c>
      <c r="ES6">
        <f t="shared" ref="ES6:ES33" si="38">BD6-(ER6*2)</f>
        <v>0</v>
      </c>
      <c r="ET6">
        <f t="shared" ref="ET6:ET33" si="39">BC6-ER6-ES6</f>
        <v>0</v>
      </c>
      <c r="EU6" s="49">
        <f>COUNTIFS('Spieltag 4'!$D:$D,$A6,'Spieltag 4'!$C:$C,2)</f>
        <v>0</v>
      </c>
      <c r="EV6">
        <f t="shared" ref="EV6:EV46" si="40">CV6-(EU6*2)</f>
        <v>0</v>
      </c>
      <c r="EW6">
        <f t="shared" ref="EW6:EW46" si="41">CU6-EU6-EV6</f>
        <v>0</v>
      </c>
      <c r="EX6" s="49">
        <f>COUNTIFS('Spieltag 5'!$D:$D,$A6,'Spieltag 5'!$C:$C,2)</f>
        <v>0</v>
      </c>
      <c r="EY6">
        <f t="shared" ref="EY6:EY46" si="42">DR6-(EX6*2)</f>
        <v>0</v>
      </c>
      <c r="EZ6">
        <f t="shared" ref="EZ6:EZ46" si="43">DQ6-EX6-EY6</f>
        <v>0</v>
      </c>
      <c r="FA6" s="76">
        <f t="shared" ref="FA6:FA46" si="44">EL6+EO6+ER6+EU6+EX6</f>
        <v>0</v>
      </c>
      <c r="FB6" s="76">
        <f t="shared" ref="FB6:FB46" si="45">EM6+EP6+ES6+EV6+EY6</f>
        <v>0</v>
      </c>
      <c r="FC6" s="76">
        <f t="shared" ref="FC6:FC46" si="46">EN6+EQ6+ET6+EW6+EZ6</f>
        <v>0</v>
      </c>
    </row>
    <row r="7" spans="1:159" ht="15.5" thickTop="1" thickBot="1">
      <c r="A7" s="13" t="s">
        <v>39</v>
      </c>
      <c r="B7" s="41"/>
      <c r="C7">
        <f t="shared" si="2"/>
        <v>40</v>
      </c>
      <c r="D7">
        <f t="shared" si="3"/>
        <v>20</v>
      </c>
      <c r="E7" s="48">
        <f t="shared" si="4"/>
        <v>0</v>
      </c>
      <c r="F7" s="49">
        <f t="shared" si="5"/>
        <v>0</v>
      </c>
      <c r="G7" s="49">
        <f t="shared" si="6"/>
        <v>0</v>
      </c>
      <c r="H7" s="49">
        <f t="shared" si="7"/>
        <v>0</v>
      </c>
      <c r="I7" s="50">
        <f t="shared" si="8"/>
        <v>0</v>
      </c>
      <c r="J7" s="48">
        <f>COUNTIF('Spieltag 1'!$A:$T,Berechnungen!$A7)</f>
        <v>4</v>
      </c>
      <c r="K7" s="48">
        <f t="shared" si="9"/>
        <v>0</v>
      </c>
      <c r="L7" s="49">
        <f t="shared" si="10"/>
        <v>0</v>
      </c>
      <c r="M7" s="49">
        <f t="shared" si="11"/>
        <v>0</v>
      </c>
      <c r="N7" s="49">
        <f t="shared" si="12"/>
        <v>0</v>
      </c>
      <c r="O7" s="50">
        <f t="shared" si="13"/>
        <v>0</v>
      </c>
      <c r="P7" s="49">
        <f>COUNTIFS('Spieltag 1'!$D:$D,$A7,'Spieltag 1'!$C:$C,0)+COUNTIFS('Spieltag 1'!$D:$D,$A7,'Spieltag 1'!$C:$C,1)+COUNTIFS('Spieltag 1'!$D:$D,$A7,'Spieltag 1'!$C:$C,2)</f>
        <v>0</v>
      </c>
      <c r="Q7" s="49">
        <f>COUNTIFS('Spieltag 1'!$H:$H,$A7,'Spieltag 1'!$I:$I,0)+COUNTIFS('Spieltag 1'!$H:$H,$A7,'Spieltag 1'!$I:$I,1)+COUNTIFS('Spieltag 1'!$H:$H,$A7,'Spieltag 1'!$I:$I,2)</f>
        <v>0</v>
      </c>
      <c r="R7" s="49">
        <f>COUNTIFS('Spieltag 1'!$L:$L,$A7,'Spieltag 1'!$K:$K,0)+COUNTIFS('Spieltag 1'!$L:$L,$A7,'Spieltag 1'!$K:$K,1)+COUNTIFS('Spieltag 1'!$L:$L,$A7,'Spieltag 1'!$K:$K,2)</f>
        <v>0</v>
      </c>
      <c r="S7" s="60">
        <f>COUNTIFS('Spieltag 1'!$P:$P,$A7,'Spieltag 1'!$Q:$Q,0)+COUNTIFS('Spieltag 1'!$P:$P,$A7,'Spieltag 1'!$Q:$Q,1)+COUNTIFS('Spieltag 1'!$P:$P,$A7,'Spieltag 1'!$Q:$Q,2)</f>
        <v>0</v>
      </c>
      <c r="T7" s="59">
        <f>SUMIFS('Spieltag 1'!$C:$C,'Spieltag 1'!$D:$D,Berechnungen!$A7)</f>
        <v>0</v>
      </c>
      <c r="U7" s="49">
        <f>SUMIFS('Spieltag 1'!$I:$I,'Spieltag 1'!$H:$H,Berechnungen!$A7)</f>
        <v>0</v>
      </c>
      <c r="V7" s="49">
        <f>SUMIFS('Spieltag 1'!$K:$K,'Spieltag 1'!$L:$L,Berechnungen!$A7)</f>
        <v>0</v>
      </c>
      <c r="W7" s="60">
        <f>SUMIFS('Spieltag 1'!$Q:$Q,'Spieltag 1'!$P:$P,Berechnungen!$A7)</f>
        <v>0</v>
      </c>
      <c r="X7" s="59">
        <f>SUMIFS('Spieltag 1'!$E:$E,'Spieltag 1'!$D:$D,Berechnungen!$A7)</f>
        <v>0</v>
      </c>
      <c r="Y7" s="49">
        <f>SUMIFS('Spieltag 1'!$G:$G,'Spieltag 1'!$H:$H,Berechnungen!$A7)</f>
        <v>0</v>
      </c>
      <c r="Z7" s="49">
        <f>SUMIFS('Spieltag 1'!$M:$M,'Spieltag 1'!$L:$L,Berechnungen!$A7)</f>
        <v>0</v>
      </c>
      <c r="AA7" s="60">
        <f>SUMIFS('Spieltag 1'!$O:$O,'Spieltag 1'!$P:$P,Berechnungen!$A7)</f>
        <v>0</v>
      </c>
      <c r="AB7" s="59">
        <f>SUMIFS('Spieltag 1'!$G:$G,'Spieltag 1'!$D:$D,Berechnungen!$A7)</f>
        <v>0</v>
      </c>
      <c r="AC7" s="49">
        <f>SUMIFS('Spieltag 1'!$E:$E,'Spieltag 1'!$H:$H,Berechnungen!$A7)</f>
        <v>0</v>
      </c>
      <c r="AD7" s="49">
        <f>SUMIFS('Spieltag 1'!$O:$O,'Spieltag 1'!$L:$L,Berechnungen!$A7)</f>
        <v>0</v>
      </c>
      <c r="AE7" s="60">
        <f>SUMIFS('Spieltag 1'!$M:$M,'Spieltag 1'!$P:$P,Berechnungen!$A7)</f>
        <v>0</v>
      </c>
      <c r="AF7" s="48">
        <f>COUNTIF('Spieltag 2'!$A:$T,Berechnungen!$A7)</f>
        <v>4</v>
      </c>
      <c r="AG7" s="48">
        <f t="shared" si="14"/>
        <v>0</v>
      </c>
      <c r="AH7" s="49">
        <f t="shared" si="15"/>
        <v>0</v>
      </c>
      <c r="AI7" s="49">
        <f t="shared" si="16"/>
        <v>0</v>
      </c>
      <c r="AJ7" s="49">
        <f t="shared" si="17"/>
        <v>0</v>
      </c>
      <c r="AK7" s="50">
        <f t="shared" si="18"/>
        <v>0</v>
      </c>
      <c r="AL7" s="49">
        <f>COUNTIFS('Spieltag 2'!$D:$D,$A7,'Spieltag 2'!$C:$C,0)+COUNTIFS('Spieltag 2'!$D:$D,$A7,'Spieltag 2'!$C:$C,1)+COUNTIFS('Spieltag 2'!$D:$D,$A7,'Spieltag 2'!$C:$C,2)</f>
        <v>0</v>
      </c>
      <c r="AM7" s="49">
        <f>COUNTIFS('Spieltag 2'!$H:$H,$A7,'Spieltag 2'!$I:$I,0)+COUNTIFS('Spieltag 2'!$H:$H,$A7,'Spieltag 2'!$I:$I,1)+COUNTIFS('Spieltag 2'!$H:$H,$A7,'Spieltag 2'!$I:$I,2)</f>
        <v>0</v>
      </c>
      <c r="AN7" s="49">
        <f>COUNTIFS('Spieltag 2'!$L:$L,$A7,'Spieltag 2'!$K:$K,0)+COUNTIFS('Spieltag 2'!$L:$L,$A7,'Spieltag 2'!$K:$K,1)+COUNTIFS('Spieltag 2'!$L:$L,$A7,'Spieltag 2'!$K:$K,2)</f>
        <v>0</v>
      </c>
      <c r="AO7" s="60">
        <f>COUNTIFS('Spieltag 2'!$P:$P,$A7,'Spieltag 2'!$Q:$Q,0)+COUNTIFS('Spieltag 2'!$P:$P,$A7,'Spieltag 2'!$Q:$Q,1)+COUNTIFS('Spieltag 2'!$P:$P,$A7,'Spieltag 2'!$Q:$Q,2)</f>
        <v>0</v>
      </c>
      <c r="AP7" s="59">
        <f>SUMIFS('Spieltag 2'!$C:$C,'Spieltag 2'!$D:$D,Berechnungen!$A7)</f>
        <v>0</v>
      </c>
      <c r="AQ7" s="49">
        <f>SUMIFS('Spieltag 2'!$I:$I,'Spieltag 2'!$H:$H,Berechnungen!$A7)</f>
        <v>0</v>
      </c>
      <c r="AR7" s="49">
        <f>SUMIFS('Spieltag 2'!$K:$K,'Spieltag 2'!$L:$L,Berechnungen!$A7)</f>
        <v>0</v>
      </c>
      <c r="AS7" s="60">
        <f>SUMIFS('Spieltag 2'!$Q:$Q,'Spieltag 2'!$P:$P,Berechnungen!$A7)</f>
        <v>0</v>
      </c>
      <c r="AT7" s="59">
        <f>SUMIFS('Spieltag 2'!$E:$E,'Spieltag 2'!$D:$D,Berechnungen!$A7)</f>
        <v>0</v>
      </c>
      <c r="AU7" s="49">
        <f>SUMIFS('Spieltag 2'!$G:$G,'Spieltag 2'!$H:$H,Berechnungen!$A7)</f>
        <v>0</v>
      </c>
      <c r="AV7" s="49">
        <f>SUMIFS('Spieltag 2'!$M:$M,'Spieltag 2'!$L:$L,Berechnungen!$A7)</f>
        <v>0</v>
      </c>
      <c r="AW7" s="60">
        <f>SUMIFS('Spieltag 2'!$O:$O,'Spieltag 2'!$P:$P,Berechnungen!$A7)</f>
        <v>0</v>
      </c>
      <c r="AX7" s="59">
        <f>SUMIFS('Spieltag 2'!$G:$G,'Spieltag 2'!$D:$D,Berechnungen!$A7)</f>
        <v>0</v>
      </c>
      <c r="AY7" s="49">
        <f>SUMIFS('Spieltag 2'!$E:$E,'Spieltag 2'!$H:$H,Berechnungen!$A7)</f>
        <v>0</v>
      </c>
      <c r="AZ7" s="49">
        <f>SUMIFS('Spieltag 2'!$O:$O,'Spieltag 2'!$L:$L,Berechnungen!$A7)</f>
        <v>0</v>
      </c>
      <c r="BA7" s="60">
        <f>SUMIFS('Spieltag 2'!$M:$M,'Spieltag 2'!$P:$P,Berechnungen!$A7)</f>
        <v>0</v>
      </c>
      <c r="BB7" s="48">
        <f>COUNTIF('Spieltag 3'!$A:$T,Berechnungen!$A7)</f>
        <v>4</v>
      </c>
      <c r="BC7" s="48">
        <f t="shared" si="19"/>
        <v>0</v>
      </c>
      <c r="BD7" s="49">
        <f t="shared" si="20"/>
        <v>0</v>
      </c>
      <c r="BE7" s="49">
        <f t="shared" si="21"/>
        <v>0</v>
      </c>
      <c r="BF7" s="49">
        <f t="shared" si="22"/>
        <v>0</v>
      </c>
      <c r="BG7" s="50">
        <f t="shared" si="23"/>
        <v>0</v>
      </c>
      <c r="BH7" s="49">
        <f>COUNTIFS('Spieltag 3'!$D:$D,$A7,'Spieltag 3'!$C:$C,0)+COUNTIFS('Spieltag 3'!$D:$D,$A7,'Spieltag 3'!$C:$C,1)+COUNTIFS('Spieltag 3'!$D:$D,$A7,'Spieltag 3'!$C:$C,2)</f>
        <v>0</v>
      </c>
      <c r="BI7" s="49">
        <f>COUNTIFS('Spieltag 3'!$H:$H,$A7,'Spieltag 3'!$I:$I,0)+COUNTIFS('Spieltag 3'!$H:$H,$A7,'Spieltag 3'!$I:$I,1)+COUNTIFS('Spieltag 3'!$H:$H,$A7,'Spieltag 3'!$I:$I,2)</f>
        <v>0</v>
      </c>
      <c r="BJ7" s="49">
        <f>COUNTIFS('Spieltag 3'!$L:$L,$A7,'Spieltag 3'!$K:$K,0)+COUNTIFS('Spieltag 3'!$L:$L,$A7,'Spieltag 3'!$K:$K,1)+COUNTIFS('Spieltag 3'!$L:$L,$A7,'Spieltag 3'!$K:$K,2)</f>
        <v>0</v>
      </c>
      <c r="BK7" s="60">
        <f>COUNTIFS('Spieltag 3'!$P:$P,$A7,'Spieltag 3'!$Q:$Q,0)+COUNTIFS('Spieltag 3'!$P:$P,$A7,'Spieltag 3'!$Q:$Q,1)+COUNTIFS('Spieltag 3'!$P:$P,$A7,'Spieltag 3'!$Q:$Q,2)</f>
        <v>0</v>
      </c>
      <c r="BL7" s="59">
        <f>SUMIFS('Spieltag 3'!$C:$C,'Spieltag 3'!$D:$D,Berechnungen!$A7)</f>
        <v>0</v>
      </c>
      <c r="BM7" s="49">
        <f>SUMIFS('Spieltag 3'!$I:$I,'Spieltag 3'!$H:$H,Berechnungen!$A7)</f>
        <v>0</v>
      </c>
      <c r="BN7" s="49">
        <f>SUMIFS('Spieltag 3'!$K:$K,'Spieltag 3'!$L:$L,Berechnungen!$A7)</f>
        <v>0</v>
      </c>
      <c r="BO7" s="60">
        <f>SUMIFS('Spieltag 3'!$Q:$Q,'Spieltag 3'!$P:$P,Berechnungen!$A7)</f>
        <v>0</v>
      </c>
      <c r="BP7" s="59">
        <f>SUMIFS('Spieltag 3'!$E:$E,'Spieltag 3'!$D:$D,Berechnungen!$A7)</f>
        <v>0</v>
      </c>
      <c r="BQ7" s="49">
        <f>SUMIFS('Spieltag 3'!$G:$G,'Spieltag 3'!$H:$H,Berechnungen!$A7)</f>
        <v>0</v>
      </c>
      <c r="BR7" s="49">
        <f>SUMIFS('Spieltag 3'!$M:$M,'Spieltag 3'!$L:$L,Berechnungen!$A7)</f>
        <v>0</v>
      </c>
      <c r="BS7" s="60">
        <f>SUMIFS('Spieltag 3'!$O:$O,'Spieltag 3'!$P:$P,Berechnungen!$A7)</f>
        <v>0</v>
      </c>
      <c r="BT7" s="59">
        <f>SUMIFS('Spieltag 3'!$G:$G,'Spieltag 3'!$D:$D,Berechnungen!$A7)</f>
        <v>0</v>
      </c>
      <c r="BU7" s="49">
        <f>SUMIFS('Spieltag 3'!$E:$E,'Spieltag 3'!$H:$H,Berechnungen!$A7)</f>
        <v>0</v>
      </c>
      <c r="BV7" s="49">
        <f>SUMIFS('Spieltag 3'!$O:$O,'Spieltag 3'!$L:$L,Berechnungen!$A7)</f>
        <v>0</v>
      </c>
      <c r="BW7" s="60">
        <f>SUMIFS('Spieltag 3'!$M:$M,'Spieltag 3'!$P:$P,Berechnungen!$A7)</f>
        <v>0</v>
      </c>
      <c r="BX7" s="48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50"/>
      <c r="CT7" s="48">
        <f>COUNTIF('Spieltag 4'!$A:$T,Berechnungen!$A7)</f>
        <v>4</v>
      </c>
      <c r="CU7" s="48">
        <f t="shared" si="24"/>
        <v>0</v>
      </c>
      <c r="CV7" s="49">
        <f t="shared" si="25"/>
        <v>0</v>
      </c>
      <c r="CW7" s="49">
        <f t="shared" si="26"/>
        <v>0</v>
      </c>
      <c r="CX7" s="49">
        <f t="shared" si="27"/>
        <v>0</v>
      </c>
      <c r="CY7" s="50">
        <f t="shared" si="28"/>
        <v>0</v>
      </c>
      <c r="CZ7" s="49">
        <f>COUNTIFS('Spieltag 4'!$D:$D,$A7,'Spieltag 4'!$C:$C,0)+COUNTIFS('Spieltag 4'!$D:$D,$A7,'Spieltag 4'!$C:$C,1)+COUNTIFS('Spieltag 4'!$D:$D,$A7,'Spieltag 4'!$C:$C,2)</f>
        <v>0</v>
      </c>
      <c r="DA7" s="49">
        <f>COUNTIFS('Spieltag 4'!$H:$H,$A7,'Spieltag 4'!$I:$I,0)+COUNTIFS('Spieltag 4'!$H:$H,$A7,'Spieltag 4'!$I:$I,1)+COUNTIFS('Spieltag 4'!$H:$H,$A7,'Spieltag 4'!$I:$I,2)</f>
        <v>0</v>
      </c>
      <c r="DB7" s="49">
        <f>COUNTIFS('Spieltag 4'!$L:$L,$A7,'Spieltag 4'!$K:$K,0)+COUNTIFS('Spieltag 4'!$L:$L,$A7,'Spieltag 4'!$K:$K,1)+COUNTIFS('Spieltag 4'!$L:$L,$A7,'Spieltag 4'!$K:$K,2)</f>
        <v>0</v>
      </c>
      <c r="DC7" s="60">
        <f>COUNTIFS('Spieltag 4'!$P:$P,$A7,'Spieltag 4'!$Q:$Q,0)+COUNTIFS('Spieltag 4'!$P:$P,$A7,'Spieltag 4'!$Q:$Q,1)+COUNTIFS('Spieltag 4'!$P:$P,$A7,'Spieltag 4'!$Q:$Q,2)</f>
        <v>0</v>
      </c>
      <c r="DD7" s="59">
        <f>SUMIFS('Spieltag 4'!$C:$C,'Spieltag 4'!$D:$D,Berechnungen!$A7)</f>
        <v>0</v>
      </c>
      <c r="DE7" s="49">
        <f>SUMIFS('Spieltag 4'!$I:$I,'Spieltag 4'!$H:$H,Berechnungen!$A7)</f>
        <v>0</v>
      </c>
      <c r="DF7" s="49">
        <f>SUMIFS('Spieltag 4'!$K:$K,'Spieltag 4'!$L:$L,Berechnungen!$A7)</f>
        <v>0</v>
      </c>
      <c r="DG7" s="60">
        <f>SUMIFS('Spieltag 4'!$Q:$Q,'Spieltag 4'!$P:$P,Berechnungen!$A7)</f>
        <v>0</v>
      </c>
      <c r="DH7" s="59">
        <f>SUMIFS('Spieltag 4'!$E:$E,'Spieltag 4'!$D:$D,Berechnungen!$A7)</f>
        <v>0</v>
      </c>
      <c r="DI7" s="49">
        <f>SUMIFS('Spieltag 4'!$G:$G,'Spieltag 4'!$H:$H,Berechnungen!$A7)</f>
        <v>0</v>
      </c>
      <c r="DJ7" s="49">
        <f>SUMIFS('Spieltag 4'!$M:$M,'Spieltag 4'!$L:$L,Berechnungen!$A7)</f>
        <v>0</v>
      </c>
      <c r="DK7" s="60">
        <f>SUMIFS('Spieltag 4'!$O:$O,'Spieltag 4'!$P:$P,Berechnungen!$A7)</f>
        <v>0</v>
      </c>
      <c r="DL7" s="59">
        <f>SUMIFS('Spieltag 4'!$G:$G,'Spieltag 4'!$D:$D,Berechnungen!$A7)</f>
        <v>0</v>
      </c>
      <c r="DM7" s="49">
        <f>SUMIFS('Spieltag 4'!$E:$E,'Spieltag 4'!$H:$H,Berechnungen!$A7)</f>
        <v>0</v>
      </c>
      <c r="DN7" s="49">
        <f>SUMIFS('Spieltag 4'!$O:$O,'Spieltag 4'!$L:$L,Berechnungen!$A7)</f>
        <v>0</v>
      </c>
      <c r="DO7" s="50">
        <f>SUMIFS('Spieltag 4'!$M:$M,'Spieltag 4'!$P:$P,Berechnungen!$A7)</f>
        <v>0</v>
      </c>
      <c r="DP7" s="48">
        <f>COUNTIF('Spieltag 5'!$A:$T,Berechnungen!$A7)</f>
        <v>4</v>
      </c>
      <c r="DQ7" s="48">
        <f t="shared" si="29"/>
        <v>0</v>
      </c>
      <c r="DR7" s="49">
        <f t="shared" si="30"/>
        <v>0</v>
      </c>
      <c r="DS7" s="49">
        <f t="shared" si="31"/>
        <v>0</v>
      </c>
      <c r="DT7" s="49">
        <f t="shared" si="32"/>
        <v>0</v>
      </c>
      <c r="DU7" s="50">
        <f t="shared" si="33"/>
        <v>0</v>
      </c>
      <c r="DV7" s="49">
        <f>COUNTIFS('Spieltag 5'!$D:$D,$A7,'Spieltag 5'!$C:$C,0)+COUNTIFS('Spieltag 5'!$D:$D,$A7,'Spieltag 5'!$C:$C,1)+COUNTIFS('Spieltag 5'!$D:$D,$A7,'Spieltag 5'!$C:$C,2)</f>
        <v>0</v>
      </c>
      <c r="DW7" s="49">
        <f>COUNTIFS('Spieltag 5'!$H:$H,$A7,'Spieltag 5'!$I:$I,0)+COUNTIFS('Spieltag 5'!$H:$H,$A7,'Spieltag 5'!$I:$I,1)+COUNTIFS('Spieltag 5'!$H:$H,$A7,'Spieltag 5'!$I:$I,2)</f>
        <v>0</v>
      </c>
      <c r="DX7" s="49">
        <f>COUNTIFS('Spieltag 5'!$L:$L,$A7,'Spieltag 5'!$K:$K,0)+COUNTIFS('Spieltag 5'!$L:$L,$A7,'Spieltag 5'!$K:$K,1)+COUNTIFS('Spieltag 5'!$L:$L,$A7,'Spieltag 5'!$K:$K,2)</f>
        <v>0</v>
      </c>
      <c r="DY7" s="60">
        <f>COUNTIFS('Spieltag 5'!$P:$P,$A7,'Spieltag 5'!$Q:$Q,0)+COUNTIFS('Spieltag 5'!$P:$P,$A7,'Spieltag 5'!$Q:$Q,1)+COUNTIFS('Spieltag 5'!$P:$P,$A7,'Spieltag 5'!$Q:$Q,2)</f>
        <v>0</v>
      </c>
      <c r="DZ7" s="59">
        <f>SUMIFS('Spieltag 5'!$C:$C,'Spieltag 5'!$D:$D,Berechnungen!$A7)</f>
        <v>0</v>
      </c>
      <c r="EA7" s="49">
        <f>SUMIFS('Spieltag 5'!$I:$I,'Spieltag 5'!$H:$H,Berechnungen!$A7)</f>
        <v>0</v>
      </c>
      <c r="EB7" s="49">
        <f>SUMIFS('Spieltag 5'!$K:$K,'Spieltag 5'!$L:$L,Berechnungen!$A7)</f>
        <v>0</v>
      </c>
      <c r="EC7" s="60">
        <f>SUMIFS('Spieltag 5'!$Q:$Q,'Spieltag 5'!$P:$P,Berechnungen!$A7)</f>
        <v>0</v>
      </c>
      <c r="ED7" s="59">
        <f>SUMIFS('Spieltag 5'!$E:$E,'Spieltag 5'!$D:$D,Berechnungen!$A7)</f>
        <v>0</v>
      </c>
      <c r="EE7" s="49">
        <f>SUMIFS('Spieltag 5'!$G:$G,'Spieltag 5'!$H:$H,Berechnungen!$A7)</f>
        <v>0</v>
      </c>
      <c r="EF7" s="49">
        <f>SUMIFS('Spieltag 5'!$M:$M,'Spieltag 5'!$L:$L,Berechnungen!$A7)</f>
        <v>0</v>
      </c>
      <c r="EG7" s="60">
        <f>SUMIFS('Spieltag 5'!$O:$O,'Spieltag 5'!$P:$P,Berechnungen!$A7)</f>
        <v>0</v>
      </c>
      <c r="EH7" s="59">
        <f>SUMIFS('Spieltag 5'!$G:$G,'Spieltag 5'!$D:$D,Berechnungen!$A7)</f>
        <v>0</v>
      </c>
      <c r="EI7" s="49">
        <f>SUMIFS('Spieltag 5'!$E:$E,'Spieltag 5'!$H:$H,Berechnungen!$A7)</f>
        <v>0</v>
      </c>
      <c r="EJ7" s="49">
        <f>SUMIFS('Spieltag 5'!$O:$O,'Spieltag 5'!$L:$L,Berechnungen!$A7)</f>
        <v>0</v>
      </c>
      <c r="EK7" s="50">
        <f>SUMIFS('Spieltag 5'!$M:$M,'Spieltag 5'!$P:$P,Berechnungen!$A7)</f>
        <v>0</v>
      </c>
      <c r="EL7" s="49">
        <f>COUNTIFS('Spieltag 1'!$D:$D,$A7,'Spieltag 1'!$C:$C,2)</f>
        <v>0</v>
      </c>
      <c r="EM7">
        <f t="shared" si="34"/>
        <v>0</v>
      </c>
      <c r="EN7">
        <f t="shared" si="35"/>
        <v>0</v>
      </c>
      <c r="EO7" s="49">
        <f>COUNTIFS('Spieltag 2'!$D:$D,$A7,'Spieltag 2'!$C:$C,2)</f>
        <v>0</v>
      </c>
      <c r="EP7">
        <f t="shared" si="36"/>
        <v>0</v>
      </c>
      <c r="EQ7">
        <f t="shared" si="37"/>
        <v>0</v>
      </c>
      <c r="ER7" s="49">
        <f>COUNTIFS('Spieltag 3'!$D:$D,$A7,'Spieltag 3'!$C:$C,2)</f>
        <v>0</v>
      </c>
      <c r="ES7">
        <f t="shared" si="38"/>
        <v>0</v>
      </c>
      <c r="ET7">
        <f t="shared" si="39"/>
        <v>0</v>
      </c>
      <c r="EU7" s="49">
        <f>COUNTIFS('Spieltag 4'!$D:$D,$A7,'Spieltag 4'!$C:$C,2)</f>
        <v>0</v>
      </c>
      <c r="EV7">
        <f t="shared" si="40"/>
        <v>0</v>
      </c>
      <c r="EW7">
        <f t="shared" si="41"/>
        <v>0</v>
      </c>
      <c r="EX7" s="49">
        <f>COUNTIFS('Spieltag 5'!$D:$D,$A7,'Spieltag 5'!$C:$C,2)</f>
        <v>0</v>
      </c>
      <c r="EY7">
        <f t="shared" si="42"/>
        <v>0</v>
      </c>
      <c r="EZ7">
        <f t="shared" si="43"/>
        <v>0</v>
      </c>
      <c r="FA7" s="76">
        <f t="shared" si="44"/>
        <v>0</v>
      </c>
      <c r="FB7" s="76">
        <f t="shared" si="45"/>
        <v>0</v>
      </c>
      <c r="FC7" s="76">
        <f t="shared" si="46"/>
        <v>0</v>
      </c>
    </row>
    <row r="8" spans="1:159" ht="15.5" thickTop="1" thickBot="1">
      <c r="A8" s="13" t="s">
        <v>11</v>
      </c>
      <c r="B8" s="41"/>
      <c r="C8">
        <f t="shared" si="2"/>
        <v>60</v>
      </c>
      <c r="D8">
        <f t="shared" si="3"/>
        <v>30</v>
      </c>
      <c r="E8" s="48">
        <f t="shared" si="4"/>
        <v>0</v>
      </c>
      <c r="F8" s="49">
        <f t="shared" si="5"/>
        <v>0</v>
      </c>
      <c r="G8" s="49">
        <f t="shared" si="6"/>
        <v>0</v>
      </c>
      <c r="H8" s="49">
        <f t="shared" si="7"/>
        <v>0</v>
      </c>
      <c r="I8" s="50">
        <f t="shared" si="8"/>
        <v>0</v>
      </c>
      <c r="J8" s="48">
        <f>COUNTIF('Spieltag 1'!$A:$T,Berechnungen!$A8)</f>
        <v>6</v>
      </c>
      <c r="K8" s="48">
        <f t="shared" si="9"/>
        <v>0</v>
      </c>
      <c r="L8" s="49">
        <f t="shared" si="10"/>
        <v>0</v>
      </c>
      <c r="M8" s="49">
        <f t="shared" si="11"/>
        <v>0</v>
      </c>
      <c r="N8" s="49">
        <f t="shared" si="12"/>
        <v>0</v>
      </c>
      <c r="O8" s="50">
        <f t="shared" si="13"/>
        <v>0</v>
      </c>
      <c r="P8" s="49">
        <f>COUNTIFS('Spieltag 1'!$D:$D,$A8,'Spieltag 1'!$C:$C,0)+COUNTIFS('Spieltag 1'!$D:$D,$A8,'Spieltag 1'!$C:$C,1)+COUNTIFS('Spieltag 1'!$D:$D,$A8,'Spieltag 1'!$C:$C,2)</f>
        <v>0</v>
      </c>
      <c r="Q8" s="49">
        <f>COUNTIFS('Spieltag 1'!$H:$H,$A8,'Spieltag 1'!$I:$I,0)+COUNTIFS('Spieltag 1'!$H:$H,$A8,'Spieltag 1'!$I:$I,1)+COUNTIFS('Spieltag 1'!$H:$H,$A8,'Spieltag 1'!$I:$I,2)</f>
        <v>0</v>
      </c>
      <c r="R8" s="49">
        <f>COUNTIFS('Spieltag 1'!$L:$L,$A8,'Spieltag 1'!$K:$K,0)+COUNTIFS('Spieltag 1'!$L:$L,$A8,'Spieltag 1'!$K:$K,1)+COUNTIFS('Spieltag 1'!$L:$L,$A8,'Spieltag 1'!$K:$K,2)</f>
        <v>0</v>
      </c>
      <c r="S8" s="60">
        <f>COUNTIFS('Spieltag 1'!$P:$P,$A8,'Spieltag 1'!$Q:$Q,0)+COUNTIFS('Spieltag 1'!$P:$P,$A8,'Spieltag 1'!$Q:$Q,1)+COUNTIFS('Spieltag 1'!$P:$P,$A8,'Spieltag 1'!$Q:$Q,2)</f>
        <v>0</v>
      </c>
      <c r="T8" s="59">
        <f>SUMIFS('Spieltag 1'!$C:$C,'Spieltag 1'!$D:$D,Berechnungen!$A8)</f>
        <v>0</v>
      </c>
      <c r="U8" s="49">
        <f>SUMIFS('Spieltag 1'!$I:$I,'Spieltag 1'!$H:$H,Berechnungen!$A8)</f>
        <v>0</v>
      </c>
      <c r="V8" s="49">
        <f>SUMIFS('Spieltag 1'!$K:$K,'Spieltag 1'!$L:$L,Berechnungen!$A8)</f>
        <v>0</v>
      </c>
      <c r="W8" s="60">
        <f>SUMIFS('Spieltag 1'!$Q:$Q,'Spieltag 1'!$P:$P,Berechnungen!$A8)</f>
        <v>0</v>
      </c>
      <c r="X8" s="59">
        <f>SUMIFS('Spieltag 1'!$E:$E,'Spieltag 1'!$D:$D,Berechnungen!$A8)</f>
        <v>0</v>
      </c>
      <c r="Y8" s="49">
        <f>SUMIFS('Spieltag 1'!$G:$G,'Spieltag 1'!$H:$H,Berechnungen!$A8)</f>
        <v>0</v>
      </c>
      <c r="Z8" s="49">
        <f>SUMIFS('Spieltag 1'!$M:$M,'Spieltag 1'!$L:$L,Berechnungen!$A8)</f>
        <v>0</v>
      </c>
      <c r="AA8" s="60">
        <f>SUMIFS('Spieltag 1'!$O:$O,'Spieltag 1'!$P:$P,Berechnungen!$A8)</f>
        <v>0</v>
      </c>
      <c r="AB8" s="59">
        <f>SUMIFS('Spieltag 1'!$G:$G,'Spieltag 1'!$D:$D,Berechnungen!$A8)</f>
        <v>0</v>
      </c>
      <c r="AC8" s="49">
        <f>SUMIFS('Spieltag 1'!$E:$E,'Spieltag 1'!$H:$H,Berechnungen!$A8)</f>
        <v>0</v>
      </c>
      <c r="AD8" s="49">
        <f>SUMIFS('Spieltag 1'!$O:$O,'Spieltag 1'!$L:$L,Berechnungen!$A8)</f>
        <v>0</v>
      </c>
      <c r="AE8" s="60">
        <f>SUMIFS('Spieltag 1'!$M:$M,'Spieltag 1'!$P:$P,Berechnungen!$A8)</f>
        <v>0</v>
      </c>
      <c r="AF8" s="48">
        <f>COUNTIF('Spieltag 2'!$A:$T,Berechnungen!$A8)</f>
        <v>6</v>
      </c>
      <c r="AG8" s="48">
        <f t="shared" si="14"/>
        <v>0</v>
      </c>
      <c r="AH8" s="49">
        <f t="shared" si="15"/>
        <v>0</v>
      </c>
      <c r="AI8" s="49">
        <f t="shared" si="16"/>
        <v>0</v>
      </c>
      <c r="AJ8" s="49">
        <f t="shared" si="17"/>
        <v>0</v>
      </c>
      <c r="AK8" s="50">
        <f t="shared" si="18"/>
        <v>0</v>
      </c>
      <c r="AL8" s="49">
        <f>COUNTIFS('Spieltag 2'!$D:$D,$A8,'Spieltag 2'!$C:$C,0)+COUNTIFS('Spieltag 2'!$D:$D,$A8,'Spieltag 2'!$C:$C,1)+COUNTIFS('Spieltag 2'!$D:$D,$A8,'Spieltag 2'!$C:$C,2)</f>
        <v>0</v>
      </c>
      <c r="AM8" s="49">
        <f>COUNTIFS('Spieltag 2'!$H:$H,$A8,'Spieltag 2'!$I:$I,0)+COUNTIFS('Spieltag 2'!$H:$H,$A8,'Spieltag 2'!$I:$I,1)+COUNTIFS('Spieltag 2'!$H:$H,$A8,'Spieltag 2'!$I:$I,2)</f>
        <v>0</v>
      </c>
      <c r="AN8" s="49">
        <f>COUNTIFS('Spieltag 2'!$L:$L,$A8,'Spieltag 2'!$K:$K,0)+COUNTIFS('Spieltag 2'!$L:$L,$A8,'Spieltag 2'!$K:$K,1)+COUNTIFS('Spieltag 2'!$L:$L,$A8,'Spieltag 2'!$K:$K,2)</f>
        <v>0</v>
      </c>
      <c r="AO8" s="60">
        <f>COUNTIFS('Spieltag 2'!$P:$P,$A8,'Spieltag 2'!$Q:$Q,0)+COUNTIFS('Spieltag 2'!$P:$P,$A8,'Spieltag 2'!$Q:$Q,1)+COUNTIFS('Spieltag 2'!$P:$P,$A8,'Spieltag 2'!$Q:$Q,2)</f>
        <v>0</v>
      </c>
      <c r="AP8" s="59">
        <f>SUMIFS('Spieltag 2'!$C:$C,'Spieltag 2'!$D:$D,Berechnungen!$A8)</f>
        <v>0</v>
      </c>
      <c r="AQ8" s="49">
        <f>SUMIFS('Spieltag 2'!$I:$I,'Spieltag 2'!$H:$H,Berechnungen!$A8)</f>
        <v>0</v>
      </c>
      <c r="AR8" s="49">
        <f>SUMIFS('Spieltag 2'!$K:$K,'Spieltag 2'!$L:$L,Berechnungen!$A8)</f>
        <v>0</v>
      </c>
      <c r="AS8" s="60">
        <f>SUMIFS('Spieltag 2'!$Q:$Q,'Spieltag 2'!$P:$P,Berechnungen!$A8)</f>
        <v>0</v>
      </c>
      <c r="AT8" s="59">
        <f>SUMIFS('Spieltag 2'!$E:$E,'Spieltag 2'!$D:$D,Berechnungen!$A8)</f>
        <v>0</v>
      </c>
      <c r="AU8" s="49">
        <f>SUMIFS('Spieltag 2'!$G:$G,'Spieltag 2'!$H:$H,Berechnungen!$A8)</f>
        <v>0</v>
      </c>
      <c r="AV8" s="49">
        <f>SUMIFS('Spieltag 2'!$M:$M,'Spieltag 2'!$L:$L,Berechnungen!$A8)</f>
        <v>0</v>
      </c>
      <c r="AW8" s="60">
        <f>SUMIFS('Spieltag 2'!$O:$O,'Spieltag 2'!$P:$P,Berechnungen!$A8)</f>
        <v>0</v>
      </c>
      <c r="AX8" s="59">
        <f>SUMIFS('Spieltag 2'!$G:$G,'Spieltag 2'!$D:$D,Berechnungen!$A8)</f>
        <v>0</v>
      </c>
      <c r="AY8" s="49">
        <f>SUMIFS('Spieltag 2'!$E:$E,'Spieltag 2'!$H:$H,Berechnungen!$A8)</f>
        <v>0</v>
      </c>
      <c r="AZ8" s="49">
        <f>SUMIFS('Spieltag 2'!$O:$O,'Spieltag 2'!$L:$L,Berechnungen!$A8)</f>
        <v>0</v>
      </c>
      <c r="BA8" s="60">
        <f>SUMIFS('Spieltag 2'!$M:$M,'Spieltag 2'!$P:$P,Berechnungen!$A8)</f>
        <v>0</v>
      </c>
      <c r="BB8" s="48">
        <f>COUNTIF('Spieltag 3'!$A:$T,Berechnungen!$A8)</f>
        <v>6</v>
      </c>
      <c r="BC8" s="48">
        <f t="shared" si="19"/>
        <v>0</v>
      </c>
      <c r="BD8" s="49">
        <f t="shared" si="20"/>
        <v>0</v>
      </c>
      <c r="BE8" s="49">
        <f t="shared" si="21"/>
        <v>0</v>
      </c>
      <c r="BF8" s="49">
        <f t="shared" si="22"/>
        <v>0</v>
      </c>
      <c r="BG8" s="50">
        <f t="shared" si="23"/>
        <v>0</v>
      </c>
      <c r="BH8" s="49">
        <f>COUNTIFS('Spieltag 3'!$D:$D,$A8,'Spieltag 3'!$C:$C,0)+COUNTIFS('Spieltag 3'!$D:$D,$A8,'Spieltag 3'!$C:$C,1)+COUNTIFS('Spieltag 3'!$D:$D,$A8,'Spieltag 3'!$C:$C,2)</f>
        <v>0</v>
      </c>
      <c r="BI8" s="49">
        <f>COUNTIFS('Spieltag 3'!$H:$H,$A8,'Spieltag 3'!$I:$I,0)+COUNTIFS('Spieltag 3'!$H:$H,$A8,'Spieltag 3'!$I:$I,1)+COUNTIFS('Spieltag 3'!$H:$H,$A8,'Spieltag 3'!$I:$I,2)</f>
        <v>0</v>
      </c>
      <c r="BJ8" s="49">
        <f>COUNTIFS('Spieltag 3'!$L:$L,$A8,'Spieltag 3'!$K:$K,0)+COUNTIFS('Spieltag 3'!$L:$L,$A8,'Spieltag 3'!$K:$K,1)+COUNTIFS('Spieltag 3'!$L:$L,$A8,'Spieltag 3'!$K:$K,2)</f>
        <v>0</v>
      </c>
      <c r="BK8" s="60">
        <f>COUNTIFS('Spieltag 3'!$P:$P,$A8,'Spieltag 3'!$Q:$Q,0)+COUNTIFS('Spieltag 3'!$P:$P,$A8,'Spieltag 3'!$Q:$Q,1)+COUNTIFS('Spieltag 3'!$P:$P,$A8,'Spieltag 3'!$Q:$Q,2)</f>
        <v>0</v>
      </c>
      <c r="BL8" s="59">
        <f>SUMIFS('Spieltag 3'!$C:$C,'Spieltag 3'!$D:$D,Berechnungen!$A8)</f>
        <v>0</v>
      </c>
      <c r="BM8" s="49">
        <f>SUMIFS('Spieltag 3'!$I:$I,'Spieltag 3'!$H:$H,Berechnungen!$A8)</f>
        <v>0</v>
      </c>
      <c r="BN8" s="49">
        <f>SUMIFS('Spieltag 3'!$K:$K,'Spieltag 3'!$L:$L,Berechnungen!$A8)</f>
        <v>0</v>
      </c>
      <c r="BO8" s="60">
        <f>SUMIFS('Spieltag 3'!$Q:$Q,'Spieltag 3'!$P:$P,Berechnungen!$A8)</f>
        <v>0</v>
      </c>
      <c r="BP8" s="59">
        <f>SUMIFS('Spieltag 3'!$E:$E,'Spieltag 3'!$D:$D,Berechnungen!$A8)</f>
        <v>0</v>
      </c>
      <c r="BQ8" s="49">
        <f>SUMIFS('Spieltag 3'!$G:$G,'Spieltag 3'!$H:$H,Berechnungen!$A8)</f>
        <v>0</v>
      </c>
      <c r="BR8" s="49">
        <f>SUMIFS('Spieltag 3'!$M:$M,'Spieltag 3'!$L:$L,Berechnungen!$A8)</f>
        <v>0</v>
      </c>
      <c r="BS8" s="60">
        <f>SUMIFS('Spieltag 3'!$O:$O,'Spieltag 3'!$P:$P,Berechnungen!$A8)</f>
        <v>0</v>
      </c>
      <c r="BT8" s="59">
        <f>SUMIFS('Spieltag 3'!$G:$G,'Spieltag 3'!$D:$D,Berechnungen!$A8)</f>
        <v>0</v>
      </c>
      <c r="BU8" s="49">
        <f>SUMIFS('Spieltag 3'!$E:$E,'Spieltag 3'!$H:$H,Berechnungen!$A8)</f>
        <v>0</v>
      </c>
      <c r="BV8" s="49">
        <f>SUMIFS('Spieltag 3'!$O:$O,'Spieltag 3'!$L:$L,Berechnungen!$A8)</f>
        <v>0</v>
      </c>
      <c r="BW8" s="60">
        <f>SUMIFS('Spieltag 3'!$M:$M,'Spieltag 3'!$P:$P,Berechnungen!$A8)</f>
        <v>0</v>
      </c>
      <c r="BX8" s="48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50"/>
      <c r="CT8" s="48">
        <f>COUNTIF('Spieltag 4'!$A:$T,Berechnungen!$A8)</f>
        <v>6</v>
      </c>
      <c r="CU8" s="48">
        <f t="shared" si="24"/>
        <v>0</v>
      </c>
      <c r="CV8" s="49">
        <f t="shared" si="25"/>
        <v>0</v>
      </c>
      <c r="CW8" s="49">
        <f t="shared" si="26"/>
        <v>0</v>
      </c>
      <c r="CX8" s="49">
        <f t="shared" si="27"/>
        <v>0</v>
      </c>
      <c r="CY8" s="50">
        <f t="shared" si="28"/>
        <v>0</v>
      </c>
      <c r="CZ8" s="49">
        <f>COUNTIFS('Spieltag 4'!$D:$D,$A8,'Spieltag 4'!$C:$C,0)+COUNTIFS('Spieltag 4'!$D:$D,$A8,'Spieltag 4'!$C:$C,1)+COUNTIFS('Spieltag 4'!$D:$D,$A8,'Spieltag 4'!$C:$C,2)</f>
        <v>0</v>
      </c>
      <c r="DA8" s="49">
        <f>COUNTIFS('Spieltag 4'!$H:$H,$A8,'Spieltag 4'!$I:$I,0)+COUNTIFS('Spieltag 4'!$H:$H,$A8,'Spieltag 4'!$I:$I,1)+COUNTIFS('Spieltag 4'!$H:$H,$A8,'Spieltag 4'!$I:$I,2)</f>
        <v>0</v>
      </c>
      <c r="DB8" s="49">
        <f>COUNTIFS('Spieltag 4'!$L:$L,$A8,'Spieltag 4'!$K:$K,0)+COUNTIFS('Spieltag 4'!$L:$L,$A8,'Spieltag 4'!$K:$K,1)+COUNTIFS('Spieltag 4'!$L:$L,$A8,'Spieltag 4'!$K:$K,2)</f>
        <v>0</v>
      </c>
      <c r="DC8" s="60">
        <f>COUNTIFS('Spieltag 4'!$P:$P,$A8,'Spieltag 4'!$Q:$Q,0)+COUNTIFS('Spieltag 4'!$P:$P,$A8,'Spieltag 4'!$Q:$Q,1)+COUNTIFS('Spieltag 4'!$P:$P,$A8,'Spieltag 4'!$Q:$Q,2)</f>
        <v>0</v>
      </c>
      <c r="DD8" s="59">
        <f>SUMIFS('Spieltag 4'!$C:$C,'Spieltag 4'!$D:$D,Berechnungen!$A8)</f>
        <v>0</v>
      </c>
      <c r="DE8" s="49">
        <f>SUMIFS('Spieltag 4'!$I:$I,'Spieltag 4'!$H:$H,Berechnungen!$A8)</f>
        <v>0</v>
      </c>
      <c r="DF8" s="49">
        <f>SUMIFS('Spieltag 4'!$K:$K,'Spieltag 4'!$L:$L,Berechnungen!$A8)</f>
        <v>0</v>
      </c>
      <c r="DG8" s="60">
        <f>SUMIFS('Spieltag 4'!$Q:$Q,'Spieltag 4'!$P:$P,Berechnungen!$A8)</f>
        <v>0</v>
      </c>
      <c r="DH8" s="59">
        <f>SUMIFS('Spieltag 4'!$E:$E,'Spieltag 4'!$D:$D,Berechnungen!$A8)</f>
        <v>0</v>
      </c>
      <c r="DI8" s="49">
        <f>SUMIFS('Spieltag 4'!$G:$G,'Spieltag 4'!$H:$H,Berechnungen!$A8)</f>
        <v>0</v>
      </c>
      <c r="DJ8" s="49">
        <f>SUMIFS('Spieltag 4'!$M:$M,'Spieltag 4'!$L:$L,Berechnungen!$A8)</f>
        <v>0</v>
      </c>
      <c r="DK8" s="60">
        <f>SUMIFS('Spieltag 4'!$O:$O,'Spieltag 4'!$P:$P,Berechnungen!$A8)</f>
        <v>0</v>
      </c>
      <c r="DL8" s="59">
        <f>SUMIFS('Spieltag 4'!$G:$G,'Spieltag 4'!$D:$D,Berechnungen!$A8)</f>
        <v>0</v>
      </c>
      <c r="DM8" s="49">
        <f>SUMIFS('Spieltag 4'!$E:$E,'Spieltag 4'!$H:$H,Berechnungen!$A8)</f>
        <v>0</v>
      </c>
      <c r="DN8" s="49">
        <f>SUMIFS('Spieltag 4'!$O:$O,'Spieltag 4'!$L:$L,Berechnungen!$A8)</f>
        <v>0</v>
      </c>
      <c r="DO8" s="50">
        <f>SUMIFS('Spieltag 4'!$M:$M,'Spieltag 4'!$P:$P,Berechnungen!$A8)</f>
        <v>0</v>
      </c>
      <c r="DP8" s="48">
        <f>COUNTIF('Spieltag 5'!$A:$T,Berechnungen!$A8)</f>
        <v>6</v>
      </c>
      <c r="DQ8" s="48">
        <f t="shared" si="29"/>
        <v>0</v>
      </c>
      <c r="DR8" s="49">
        <f t="shared" si="30"/>
        <v>0</v>
      </c>
      <c r="DS8" s="49">
        <f t="shared" si="31"/>
        <v>0</v>
      </c>
      <c r="DT8" s="49">
        <f t="shared" si="32"/>
        <v>0</v>
      </c>
      <c r="DU8" s="50">
        <f t="shared" si="33"/>
        <v>0</v>
      </c>
      <c r="DV8" s="49">
        <f>COUNTIFS('Spieltag 5'!$D:$D,$A8,'Spieltag 5'!$C:$C,0)+COUNTIFS('Spieltag 5'!$D:$D,$A8,'Spieltag 5'!$C:$C,1)+COUNTIFS('Spieltag 5'!$D:$D,$A8,'Spieltag 5'!$C:$C,2)</f>
        <v>0</v>
      </c>
      <c r="DW8" s="49">
        <f>COUNTIFS('Spieltag 5'!$H:$H,$A8,'Spieltag 5'!$I:$I,0)+COUNTIFS('Spieltag 5'!$H:$H,$A8,'Spieltag 5'!$I:$I,1)+COUNTIFS('Spieltag 5'!$H:$H,$A8,'Spieltag 5'!$I:$I,2)</f>
        <v>0</v>
      </c>
      <c r="DX8" s="49">
        <f>COUNTIFS('Spieltag 5'!$L:$L,$A8,'Spieltag 5'!$K:$K,0)+COUNTIFS('Spieltag 5'!$L:$L,$A8,'Spieltag 5'!$K:$K,1)+COUNTIFS('Spieltag 5'!$L:$L,$A8,'Spieltag 5'!$K:$K,2)</f>
        <v>0</v>
      </c>
      <c r="DY8" s="60">
        <f>COUNTIFS('Spieltag 5'!$P:$P,$A8,'Spieltag 5'!$Q:$Q,0)+COUNTIFS('Spieltag 5'!$P:$P,$A8,'Spieltag 5'!$Q:$Q,1)+COUNTIFS('Spieltag 5'!$P:$P,$A8,'Spieltag 5'!$Q:$Q,2)</f>
        <v>0</v>
      </c>
      <c r="DZ8" s="59">
        <f>SUMIFS('Spieltag 5'!$C:$C,'Spieltag 5'!$D:$D,Berechnungen!$A8)</f>
        <v>0</v>
      </c>
      <c r="EA8" s="49">
        <f>SUMIFS('Spieltag 5'!$I:$I,'Spieltag 5'!$H:$H,Berechnungen!$A8)</f>
        <v>0</v>
      </c>
      <c r="EB8" s="49">
        <f>SUMIFS('Spieltag 5'!$K:$K,'Spieltag 5'!$L:$L,Berechnungen!$A8)</f>
        <v>0</v>
      </c>
      <c r="EC8" s="60">
        <f>SUMIFS('Spieltag 5'!$Q:$Q,'Spieltag 5'!$P:$P,Berechnungen!$A8)</f>
        <v>0</v>
      </c>
      <c r="ED8" s="59">
        <f>SUMIFS('Spieltag 5'!$E:$E,'Spieltag 5'!$D:$D,Berechnungen!$A8)</f>
        <v>0</v>
      </c>
      <c r="EE8" s="49">
        <f>SUMIFS('Spieltag 5'!$G:$G,'Spieltag 5'!$H:$H,Berechnungen!$A8)</f>
        <v>0</v>
      </c>
      <c r="EF8" s="49">
        <f>SUMIFS('Spieltag 5'!$M:$M,'Spieltag 5'!$L:$L,Berechnungen!$A8)</f>
        <v>0</v>
      </c>
      <c r="EG8" s="60">
        <f>SUMIFS('Spieltag 5'!$O:$O,'Spieltag 5'!$P:$P,Berechnungen!$A8)</f>
        <v>0</v>
      </c>
      <c r="EH8" s="59">
        <f>SUMIFS('Spieltag 5'!$G:$G,'Spieltag 5'!$D:$D,Berechnungen!$A8)</f>
        <v>0</v>
      </c>
      <c r="EI8" s="49">
        <f>SUMIFS('Spieltag 5'!$E:$E,'Spieltag 5'!$H:$H,Berechnungen!$A8)</f>
        <v>0</v>
      </c>
      <c r="EJ8" s="49">
        <f>SUMIFS('Spieltag 5'!$O:$O,'Spieltag 5'!$L:$L,Berechnungen!$A8)</f>
        <v>0</v>
      </c>
      <c r="EK8" s="50">
        <f>SUMIFS('Spieltag 5'!$M:$M,'Spieltag 5'!$P:$P,Berechnungen!$A8)</f>
        <v>0</v>
      </c>
      <c r="EL8" s="49">
        <f>COUNTIFS('Spieltag 1'!$D:$D,$A8,'Spieltag 1'!$C:$C,2)</f>
        <v>0</v>
      </c>
      <c r="EM8">
        <f t="shared" si="34"/>
        <v>0</v>
      </c>
      <c r="EN8">
        <f t="shared" si="35"/>
        <v>0</v>
      </c>
      <c r="EO8" s="49">
        <f>COUNTIFS('Spieltag 2'!$D:$D,$A8,'Spieltag 2'!$C:$C,2)</f>
        <v>0</v>
      </c>
      <c r="EP8">
        <f t="shared" si="36"/>
        <v>0</v>
      </c>
      <c r="EQ8">
        <f t="shared" si="37"/>
        <v>0</v>
      </c>
      <c r="ER8" s="49">
        <f>COUNTIFS('Spieltag 3'!$D:$D,$A8,'Spieltag 3'!$C:$C,2)</f>
        <v>0</v>
      </c>
      <c r="ES8">
        <f t="shared" si="38"/>
        <v>0</v>
      </c>
      <c r="ET8">
        <f t="shared" si="39"/>
        <v>0</v>
      </c>
      <c r="EU8" s="49">
        <f>COUNTIFS('Spieltag 4'!$D:$D,$A8,'Spieltag 4'!$C:$C,2)</f>
        <v>0</v>
      </c>
      <c r="EV8">
        <f t="shared" si="40"/>
        <v>0</v>
      </c>
      <c r="EW8">
        <f t="shared" si="41"/>
        <v>0</v>
      </c>
      <c r="EX8" s="49">
        <f>COUNTIFS('Spieltag 5'!$D:$D,$A8,'Spieltag 5'!$C:$C,2)</f>
        <v>0</v>
      </c>
      <c r="EY8">
        <f t="shared" si="42"/>
        <v>0</v>
      </c>
      <c r="EZ8">
        <f t="shared" si="43"/>
        <v>0</v>
      </c>
      <c r="FA8" s="76">
        <f t="shared" si="44"/>
        <v>0</v>
      </c>
      <c r="FB8" s="76">
        <f t="shared" si="45"/>
        <v>0</v>
      </c>
      <c r="FC8" s="76">
        <f t="shared" si="46"/>
        <v>0</v>
      </c>
    </row>
    <row r="9" spans="1:159" ht="15.5" thickTop="1" thickBot="1">
      <c r="A9" s="13" t="s">
        <v>43</v>
      </c>
      <c r="B9" s="41"/>
      <c r="C9">
        <f t="shared" si="2"/>
        <v>60</v>
      </c>
      <c r="D9">
        <f t="shared" si="3"/>
        <v>30</v>
      </c>
      <c r="E9" s="48">
        <f t="shared" si="4"/>
        <v>0</v>
      </c>
      <c r="F9" s="49">
        <f t="shared" si="5"/>
        <v>0</v>
      </c>
      <c r="G9" s="49">
        <f t="shared" si="6"/>
        <v>0</v>
      </c>
      <c r="H9" s="49">
        <f t="shared" si="7"/>
        <v>0</v>
      </c>
      <c r="I9" s="50">
        <f t="shared" si="8"/>
        <v>0</v>
      </c>
      <c r="J9" s="48">
        <f>COUNTIF('Spieltag 1'!$A:$T,Berechnungen!$A9)</f>
        <v>6</v>
      </c>
      <c r="K9" s="48">
        <f t="shared" si="9"/>
        <v>0</v>
      </c>
      <c r="L9" s="49">
        <f t="shared" si="10"/>
        <v>0</v>
      </c>
      <c r="M9" s="49">
        <f t="shared" si="11"/>
        <v>0</v>
      </c>
      <c r="N9" s="49">
        <f t="shared" si="12"/>
        <v>0</v>
      </c>
      <c r="O9" s="50">
        <f t="shared" si="13"/>
        <v>0</v>
      </c>
      <c r="P9" s="49">
        <f>COUNTIFS('Spieltag 1'!$D:$D,$A9,'Spieltag 1'!$C:$C,0)+COUNTIFS('Spieltag 1'!$D:$D,$A9,'Spieltag 1'!$C:$C,1)+COUNTIFS('Spieltag 1'!$D:$D,$A9,'Spieltag 1'!$C:$C,2)</f>
        <v>0</v>
      </c>
      <c r="Q9" s="49">
        <f>COUNTIFS('Spieltag 1'!$H:$H,$A9,'Spieltag 1'!$I:$I,0)+COUNTIFS('Spieltag 1'!$H:$H,$A9,'Spieltag 1'!$I:$I,1)+COUNTIFS('Spieltag 1'!$H:$H,$A9,'Spieltag 1'!$I:$I,2)</f>
        <v>0</v>
      </c>
      <c r="R9" s="49">
        <f>COUNTIFS('Spieltag 1'!$L:$L,$A9,'Spieltag 1'!$K:$K,0)+COUNTIFS('Spieltag 1'!$L:$L,$A9,'Spieltag 1'!$K:$K,1)+COUNTIFS('Spieltag 1'!$L:$L,$A9,'Spieltag 1'!$K:$K,2)</f>
        <v>0</v>
      </c>
      <c r="S9" s="60">
        <f>COUNTIFS('Spieltag 1'!$P:$P,$A9,'Spieltag 1'!$Q:$Q,0)+COUNTIFS('Spieltag 1'!$P:$P,$A9,'Spieltag 1'!$Q:$Q,1)+COUNTIFS('Spieltag 1'!$P:$P,$A9,'Spieltag 1'!$Q:$Q,2)</f>
        <v>0</v>
      </c>
      <c r="T9" s="59">
        <f>SUMIFS('Spieltag 1'!$C:$C,'Spieltag 1'!$D:$D,Berechnungen!$A9)</f>
        <v>0</v>
      </c>
      <c r="U9" s="49">
        <f>SUMIFS('Spieltag 1'!$I:$I,'Spieltag 1'!$H:$H,Berechnungen!$A9)</f>
        <v>0</v>
      </c>
      <c r="V9" s="49">
        <f>SUMIFS('Spieltag 1'!$K:$K,'Spieltag 1'!$L:$L,Berechnungen!$A9)</f>
        <v>0</v>
      </c>
      <c r="W9" s="60">
        <f>SUMIFS('Spieltag 1'!$Q:$Q,'Spieltag 1'!$P:$P,Berechnungen!$A9)</f>
        <v>0</v>
      </c>
      <c r="X9" s="59">
        <f>SUMIFS('Spieltag 1'!$E:$E,'Spieltag 1'!$D:$D,Berechnungen!$A9)</f>
        <v>0</v>
      </c>
      <c r="Y9" s="49">
        <f>SUMIFS('Spieltag 1'!$G:$G,'Spieltag 1'!$H:$H,Berechnungen!$A9)</f>
        <v>0</v>
      </c>
      <c r="Z9" s="49">
        <f>SUMIFS('Spieltag 1'!$M:$M,'Spieltag 1'!$L:$L,Berechnungen!$A9)</f>
        <v>0</v>
      </c>
      <c r="AA9" s="60">
        <f>SUMIFS('Spieltag 1'!$O:$O,'Spieltag 1'!$P:$P,Berechnungen!$A9)</f>
        <v>0</v>
      </c>
      <c r="AB9" s="59">
        <f>SUMIFS('Spieltag 1'!$G:$G,'Spieltag 1'!$D:$D,Berechnungen!$A9)</f>
        <v>0</v>
      </c>
      <c r="AC9" s="49">
        <f>SUMIFS('Spieltag 1'!$E:$E,'Spieltag 1'!$H:$H,Berechnungen!$A9)</f>
        <v>0</v>
      </c>
      <c r="AD9" s="49">
        <f>SUMIFS('Spieltag 1'!$O:$O,'Spieltag 1'!$L:$L,Berechnungen!$A9)</f>
        <v>0</v>
      </c>
      <c r="AE9" s="60">
        <f>SUMIFS('Spieltag 1'!$M:$M,'Spieltag 1'!$P:$P,Berechnungen!$A9)</f>
        <v>0</v>
      </c>
      <c r="AF9" s="48">
        <f>COUNTIF('Spieltag 2'!$A:$T,Berechnungen!$A9)</f>
        <v>6</v>
      </c>
      <c r="AG9" s="48">
        <f t="shared" si="14"/>
        <v>0</v>
      </c>
      <c r="AH9" s="49">
        <f t="shared" si="15"/>
        <v>0</v>
      </c>
      <c r="AI9" s="49">
        <f t="shared" si="16"/>
        <v>0</v>
      </c>
      <c r="AJ9" s="49">
        <f t="shared" si="17"/>
        <v>0</v>
      </c>
      <c r="AK9" s="50">
        <f t="shared" si="18"/>
        <v>0</v>
      </c>
      <c r="AL9" s="49">
        <f>COUNTIFS('Spieltag 2'!$D:$D,$A9,'Spieltag 2'!$C:$C,0)+COUNTIFS('Spieltag 2'!$D:$D,$A9,'Spieltag 2'!$C:$C,1)+COUNTIFS('Spieltag 2'!$D:$D,$A9,'Spieltag 2'!$C:$C,2)</f>
        <v>0</v>
      </c>
      <c r="AM9" s="49">
        <f>COUNTIFS('Spieltag 2'!$H:$H,$A9,'Spieltag 2'!$I:$I,0)+COUNTIFS('Spieltag 2'!$H:$H,$A9,'Spieltag 2'!$I:$I,1)+COUNTIFS('Spieltag 2'!$H:$H,$A9,'Spieltag 2'!$I:$I,2)</f>
        <v>0</v>
      </c>
      <c r="AN9" s="49">
        <f>COUNTIFS('Spieltag 2'!$L:$L,$A9,'Spieltag 2'!$K:$K,0)+COUNTIFS('Spieltag 2'!$L:$L,$A9,'Spieltag 2'!$K:$K,1)+COUNTIFS('Spieltag 2'!$L:$L,$A9,'Spieltag 2'!$K:$K,2)</f>
        <v>0</v>
      </c>
      <c r="AO9" s="60">
        <f>COUNTIFS('Spieltag 2'!$P:$P,$A9,'Spieltag 2'!$Q:$Q,0)+COUNTIFS('Spieltag 2'!$P:$P,$A9,'Spieltag 2'!$Q:$Q,1)+COUNTIFS('Spieltag 2'!$P:$P,$A9,'Spieltag 2'!$Q:$Q,2)</f>
        <v>0</v>
      </c>
      <c r="AP9" s="59">
        <f>SUMIFS('Spieltag 2'!$C:$C,'Spieltag 2'!$D:$D,Berechnungen!$A9)</f>
        <v>0</v>
      </c>
      <c r="AQ9" s="49">
        <f>SUMIFS('Spieltag 2'!$I:$I,'Spieltag 2'!$H:$H,Berechnungen!$A9)</f>
        <v>0</v>
      </c>
      <c r="AR9" s="49">
        <f>SUMIFS('Spieltag 2'!$K:$K,'Spieltag 2'!$L:$L,Berechnungen!$A9)</f>
        <v>0</v>
      </c>
      <c r="AS9" s="60">
        <f>SUMIFS('Spieltag 2'!$Q:$Q,'Spieltag 2'!$P:$P,Berechnungen!$A9)</f>
        <v>0</v>
      </c>
      <c r="AT9" s="59">
        <f>SUMIFS('Spieltag 2'!$E:$E,'Spieltag 2'!$D:$D,Berechnungen!$A9)</f>
        <v>0</v>
      </c>
      <c r="AU9" s="49">
        <f>SUMIFS('Spieltag 2'!$G:$G,'Spieltag 2'!$H:$H,Berechnungen!$A9)</f>
        <v>0</v>
      </c>
      <c r="AV9" s="49">
        <f>SUMIFS('Spieltag 2'!$M:$M,'Spieltag 2'!$L:$L,Berechnungen!$A9)</f>
        <v>0</v>
      </c>
      <c r="AW9" s="60">
        <f>SUMIFS('Spieltag 2'!$O:$O,'Spieltag 2'!$P:$P,Berechnungen!$A9)</f>
        <v>0</v>
      </c>
      <c r="AX9" s="59">
        <f>SUMIFS('Spieltag 2'!$G:$G,'Spieltag 2'!$D:$D,Berechnungen!$A9)</f>
        <v>0</v>
      </c>
      <c r="AY9" s="49">
        <f>SUMIFS('Spieltag 2'!$E:$E,'Spieltag 2'!$H:$H,Berechnungen!$A9)</f>
        <v>0</v>
      </c>
      <c r="AZ9" s="49">
        <f>SUMIFS('Spieltag 2'!$O:$O,'Spieltag 2'!$L:$L,Berechnungen!$A9)</f>
        <v>0</v>
      </c>
      <c r="BA9" s="60">
        <f>SUMIFS('Spieltag 2'!$M:$M,'Spieltag 2'!$P:$P,Berechnungen!$A9)</f>
        <v>0</v>
      </c>
      <c r="BB9" s="48">
        <f>COUNTIF('Spieltag 3'!$A:$T,Berechnungen!$A9)</f>
        <v>6</v>
      </c>
      <c r="BC9" s="48">
        <f t="shared" si="19"/>
        <v>0</v>
      </c>
      <c r="BD9" s="49">
        <f t="shared" si="20"/>
        <v>0</v>
      </c>
      <c r="BE9" s="49">
        <f t="shared" si="21"/>
        <v>0</v>
      </c>
      <c r="BF9" s="49">
        <f t="shared" si="22"/>
        <v>0</v>
      </c>
      <c r="BG9" s="50">
        <f t="shared" si="23"/>
        <v>0</v>
      </c>
      <c r="BH9" s="49">
        <f>COUNTIFS('Spieltag 3'!$D:$D,$A9,'Spieltag 3'!$C:$C,0)+COUNTIFS('Spieltag 3'!$D:$D,$A9,'Spieltag 3'!$C:$C,1)+COUNTIFS('Spieltag 3'!$D:$D,$A9,'Spieltag 3'!$C:$C,2)</f>
        <v>0</v>
      </c>
      <c r="BI9" s="49">
        <f>COUNTIFS('Spieltag 3'!$H:$H,$A9,'Spieltag 3'!$I:$I,0)+COUNTIFS('Spieltag 3'!$H:$H,$A9,'Spieltag 3'!$I:$I,1)+COUNTIFS('Spieltag 3'!$H:$H,$A9,'Spieltag 3'!$I:$I,2)</f>
        <v>0</v>
      </c>
      <c r="BJ9" s="49">
        <f>COUNTIFS('Spieltag 3'!$L:$L,$A9,'Spieltag 3'!$K:$K,0)+COUNTIFS('Spieltag 3'!$L:$L,$A9,'Spieltag 3'!$K:$K,1)+COUNTIFS('Spieltag 3'!$L:$L,$A9,'Spieltag 3'!$K:$K,2)</f>
        <v>0</v>
      </c>
      <c r="BK9" s="60">
        <f>COUNTIFS('Spieltag 3'!$P:$P,$A9,'Spieltag 3'!$Q:$Q,0)+COUNTIFS('Spieltag 3'!$P:$P,$A9,'Spieltag 3'!$Q:$Q,1)+COUNTIFS('Spieltag 3'!$P:$P,$A9,'Spieltag 3'!$Q:$Q,2)</f>
        <v>0</v>
      </c>
      <c r="BL9" s="59">
        <f>SUMIFS('Spieltag 3'!$C:$C,'Spieltag 3'!$D:$D,Berechnungen!$A9)</f>
        <v>0</v>
      </c>
      <c r="BM9" s="49">
        <f>SUMIFS('Spieltag 3'!$I:$I,'Spieltag 3'!$H:$H,Berechnungen!$A9)</f>
        <v>0</v>
      </c>
      <c r="BN9" s="49">
        <f>SUMIFS('Spieltag 3'!$K:$K,'Spieltag 3'!$L:$L,Berechnungen!$A9)</f>
        <v>0</v>
      </c>
      <c r="BO9" s="60">
        <f>SUMIFS('Spieltag 3'!$Q:$Q,'Spieltag 3'!$P:$P,Berechnungen!$A9)</f>
        <v>0</v>
      </c>
      <c r="BP9" s="59">
        <f>SUMIFS('Spieltag 3'!$E:$E,'Spieltag 3'!$D:$D,Berechnungen!$A9)</f>
        <v>0</v>
      </c>
      <c r="BQ9" s="49">
        <f>SUMIFS('Spieltag 3'!$G:$G,'Spieltag 3'!$H:$H,Berechnungen!$A9)</f>
        <v>0</v>
      </c>
      <c r="BR9" s="49">
        <f>SUMIFS('Spieltag 3'!$M:$M,'Spieltag 3'!$L:$L,Berechnungen!$A9)</f>
        <v>0</v>
      </c>
      <c r="BS9" s="60">
        <f>SUMIFS('Spieltag 3'!$O:$O,'Spieltag 3'!$P:$P,Berechnungen!$A9)</f>
        <v>0</v>
      </c>
      <c r="BT9" s="59">
        <f>SUMIFS('Spieltag 3'!$G:$G,'Spieltag 3'!$D:$D,Berechnungen!$A9)</f>
        <v>0</v>
      </c>
      <c r="BU9" s="49">
        <f>SUMIFS('Spieltag 3'!$E:$E,'Spieltag 3'!$H:$H,Berechnungen!$A9)</f>
        <v>0</v>
      </c>
      <c r="BV9" s="49">
        <f>SUMIFS('Spieltag 3'!$O:$O,'Spieltag 3'!$L:$L,Berechnungen!$A9)</f>
        <v>0</v>
      </c>
      <c r="BW9" s="60">
        <f>SUMIFS('Spieltag 3'!$M:$M,'Spieltag 3'!$P:$P,Berechnungen!$A9)</f>
        <v>0</v>
      </c>
      <c r="BX9" s="48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50"/>
      <c r="CT9" s="48">
        <f>COUNTIF('Spieltag 4'!$A:$T,Berechnungen!$A9)</f>
        <v>6</v>
      </c>
      <c r="CU9" s="48">
        <f t="shared" si="24"/>
        <v>0</v>
      </c>
      <c r="CV9" s="49">
        <f t="shared" si="25"/>
        <v>0</v>
      </c>
      <c r="CW9" s="49">
        <f t="shared" si="26"/>
        <v>0</v>
      </c>
      <c r="CX9" s="49">
        <f t="shared" si="27"/>
        <v>0</v>
      </c>
      <c r="CY9" s="50">
        <f t="shared" si="28"/>
        <v>0</v>
      </c>
      <c r="CZ9" s="49">
        <f>COUNTIFS('Spieltag 4'!$D:$D,$A9,'Spieltag 4'!$C:$C,0)+COUNTIFS('Spieltag 4'!$D:$D,$A9,'Spieltag 4'!$C:$C,1)+COUNTIFS('Spieltag 4'!$D:$D,$A9,'Spieltag 4'!$C:$C,2)</f>
        <v>0</v>
      </c>
      <c r="DA9" s="49">
        <f>COUNTIFS('Spieltag 4'!$H:$H,$A9,'Spieltag 4'!$I:$I,0)+COUNTIFS('Spieltag 4'!$H:$H,$A9,'Spieltag 4'!$I:$I,1)+COUNTIFS('Spieltag 4'!$H:$H,$A9,'Spieltag 4'!$I:$I,2)</f>
        <v>0</v>
      </c>
      <c r="DB9" s="49">
        <f>COUNTIFS('Spieltag 4'!$L:$L,$A9,'Spieltag 4'!$K:$K,0)+COUNTIFS('Spieltag 4'!$L:$L,$A9,'Spieltag 4'!$K:$K,1)+COUNTIFS('Spieltag 4'!$L:$L,$A9,'Spieltag 4'!$K:$K,2)</f>
        <v>0</v>
      </c>
      <c r="DC9" s="60">
        <f>COUNTIFS('Spieltag 4'!$P:$P,$A9,'Spieltag 4'!$Q:$Q,0)+COUNTIFS('Spieltag 4'!$P:$P,$A9,'Spieltag 4'!$Q:$Q,1)+COUNTIFS('Spieltag 4'!$P:$P,$A9,'Spieltag 4'!$Q:$Q,2)</f>
        <v>0</v>
      </c>
      <c r="DD9" s="59">
        <f>SUMIFS('Spieltag 4'!$C:$C,'Spieltag 4'!$D:$D,Berechnungen!$A9)</f>
        <v>0</v>
      </c>
      <c r="DE9" s="49">
        <f>SUMIFS('Spieltag 4'!$I:$I,'Spieltag 4'!$H:$H,Berechnungen!$A9)</f>
        <v>0</v>
      </c>
      <c r="DF9" s="49">
        <f>SUMIFS('Spieltag 4'!$K:$K,'Spieltag 4'!$L:$L,Berechnungen!$A9)</f>
        <v>0</v>
      </c>
      <c r="DG9" s="60">
        <f>SUMIFS('Spieltag 4'!$Q:$Q,'Spieltag 4'!$P:$P,Berechnungen!$A9)</f>
        <v>0</v>
      </c>
      <c r="DH9" s="59">
        <f>SUMIFS('Spieltag 4'!$E:$E,'Spieltag 4'!$D:$D,Berechnungen!$A9)</f>
        <v>0</v>
      </c>
      <c r="DI9" s="49">
        <f>SUMIFS('Spieltag 4'!$G:$G,'Spieltag 4'!$H:$H,Berechnungen!$A9)</f>
        <v>0</v>
      </c>
      <c r="DJ9" s="49">
        <f>SUMIFS('Spieltag 4'!$M:$M,'Spieltag 4'!$L:$L,Berechnungen!$A9)</f>
        <v>0</v>
      </c>
      <c r="DK9" s="60">
        <f>SUMIFS('Spieltag 4'!$O:$O,'Spieltag 4'!$P:$P,Berechnungen!$A9)</f>
        <v>0</v>
      </c>
      <c r="DL9" s="59">
        <f>SUMIFS('Spieltag 4'!$G:$G,'Spieltag 4'!$D:$D,Berechnungen!$A9)</f>
        <v>0</v>
      </c>
      <c r="DM9" s="49">
        <f>SUMIFS('Spieltag 4'!$E:$E,'Spieltag 4'!$H:$H,Berechnungen!$A9)</f>
        <v>0</v>
      </c>
      <c r="DN9" s="49">
        <f>SUMIFS('Spieltag 4'!$O:$O,'Spieltag 4'!$L:$L,Berechnungen!$A9)</f>
        <v>0</v>
      </c>
      <c r="DO9" s="50">
        <f>SUMIFS('Spieltag 4'!$M:$M,'Spieltag 4'!$P:$P,Berechnungen!$A9)</f>
        <v>0</v>
      </c>
      <c r="DP9" s="48">
        <f>COUNTIF('Spieltag 5'!$A:$T,Berechnungen!$A9)</f>
        <v>6</v>
      </c>
      <c r="DQ9" s="48">
        <f t="shared" si="29"/>
        <v>0</v>
      </c>
      <c r="DR9" s="49">
        <f t="shared" si="30"/>
        <v>0</v>
      </c>
      <c r="DS9" s="49">
        <f t="shared" si="31"/>
        <v>0</v>
      </c>
      <c r="DT9" s="49">
        <f t="shared" si="32"/>
        <v>0</v>
      </c>
      <c r="DU9" s="50">
        <f t="shared" si="33"/>
        <v>0</v>
      </c>
      <c r="DV9" s="49">
        <f>COUNTIFS('Spieltag 5'!$D:$D,$A9,'Spieltag 5'!$C:$C,0)+COUNTIFS('Spieltag 5'!$D:$D,$A9,'Spieltag 5'!$C:$C,1)+COUNTIFS('Spieltag 5'!$D:$D,$A9,'Spieltag 5'!$C:$C,2)</f>
        <v>0</v>
      </c>
      <c r="DW9" s="49">
        <f>COUNTIFS('Spieltag 5'!$H:$H,$A9,'Spieltag 5'!$I:$I,0)+COUNTIFS('Spieltag 5'!$H:$H,$A9,'Spieltag 5'!$I:$I,1)+COUNTIFS('Spieltag 5'!$H:$H,$A9,'Spieltag 5'!$I:$I,2)</f>
        <v>0</v>
      </c>
      <c r="DX9" s="49">
        <f>COUNTIFS('Spieltag 5'!$L:$L,$A9,'Spieltag 5'!$K:$K,0)+COUNTIFS('Spieltag 5'!$L:$L,$A9,'Spieltag 5'!$K:$K,1)+COUNTIFS('Spieltag 5'!$L:$L,$A9,'Spieltag 5'!$K:$K,2)</f>
        <v>0</v>
      </c>
      <c r="DY9" s="60">
        <f>COUNTIFS('Spieltag 5'!$P:$P,$A9,'Spieltag 5'!$Q:$Q,0)+COUNTIFS('Spieltag 5'!$P:$P,$A9,'Spieltag 5'!$Q:$Q,1)+COUNTIFS('Spieltag 5'!$P:$P,$A9,'Spieltag 5'!$Q:$Q,2)</f>
        <v>0</v>
      </c>
      <c r="DZ9" s="59">
        <f>SUMIFS('Spieltag 5'!$C:$C,'Spieltag 5'!$D:$D,Berechnungen!$A9)</f>
        <v>0</v>
      </c>
      <c r="EA9" s="49">
        <f>SUMIFS('Spieltag 5'!$I:$I,'Spieltag 5'!$H:$H,Berechnungen!$A9)</f>
        <v>0</v>
      </c>
      <c r="EB9" s="49">
        <f>SUMIFS('Spieltag 5'!$K:$K,'Spieltag 5'!$L:$L,Berechnungen!$A9)</f>
        <v>0</v>
      </c>
      <c r="EC9" s="60">
        <f>SUMIFS('Spieltag 5'!$Q:$Q,'Spieltag 5'!$P:$P,Berechnungen!$A9)</f>
        <v>0</v>
      </c>
      <c r="ED9" s="59">
        <f>SUMIFS('Spieltag 5'!$E:$E,'Spieltag 5'!$D:$D,Berechnungen!$A9)</f>
        <v>0</v>
      </c>
      <c r="EE9" s="49">
        <f>SUMIFS('Spieltag 5'!$G:$G,'Spieltag 5'!$H:$H,Berechnungen!$A9)</f>
        <v>0</v>
      </c>
      <c r="EF9" s="49">
        <f>SUMIFS('Spieltag 5'!$M:$M,'Spieltag 5'!$L:$L,Berechnungen!$A9)</f>
        <v>0</v>
      </c>
      <c r="EG9" s="60">
        <f>SUMIFS('Spieltag 5'!$O:$O,'Spieltag 5'!$P:$P,Berechnungen!$A9)</f>
        <v>0</v>
      </c>
      <c r="EH9" s="59">
        <f>SUMIFS('Spieltag 5'!$G:$G,'Spieltag 5'!$D:$D,Berechnungen!$A9)</f>
        <v>0</v>
      </c>
      <c r="EI9" s="49">
        <f>SUMIFS('Spieltag 5'!$E:$E,'Spieltag 5'!$H:$H,Berechnungen!$A9)</f>
        <v>0</v>
      </c>
      <c r="EJ9" s="49">
        <f>SUMIFS('Spieltag 5'!$O:$O,'Spieltag 5'!$L:$L,Berechnungen!$A9)</f>
        <v>0</v>
      </c>
      <c r="EK9" s="50">
        <f>SUMIFS('Spieltag 5'!$M:$M,'Spieltag 5'!$P:$P,Berechnungen!$A9)</f>
        <v>0</v>
      </c>
      <c r="EL9" s="49">
        <f>COUNTIFS('Spieltag 1'!$D:$D,$A9,'Spieltag 1'!$C:$C,2)</f>
        <v>0</v>
      </c>
      <c r="EM9">
        <f t="shared" si="34"/>
        <v>0</v>
      </c>
      <c r="EN9">
        <f t="shared" si="35"/>
        <v>0</v>
      </c>
      <c r="EO9" s="49">
        <f>COUNTIFS('Spieltag 2'!$D:$D,$A9,'Spieltag 2'!$C:$C,2)</f>
        <v>0</v>
      </c>
      <c r="EP9">
        <f t="shared" si="36"/>
        <v>0</v>
      </c>
      <c r="EQ9">
        <f t="shared" si="37"/>
        <v>0</v>
      </c>
      <c r="ER9" s="49">
        <f>COUNTIFS('Spieltag 3'!$D:$D,$A9,'Spieltag 3'!$C:$C,2)</f>
        <v>0</v>
      </c>
      <c r="ES9">
        <f t="shared" si="38"/>
        <v>0</v>
      </c>
      <c r="ET9">
        <f t="shared" si="39"/>
        <v>0</v>
      </c>
      <c r="EU9" s="49">
        <f>COUNTIFS('Spieltag 4'!$D:$D,$A9,'Spieltag 4'!$C:$C,2)</f>
        <v>0</v>
      </c>
      <c r="EV9">
        <f t="shared" si="40"/>
        <v>0</v>
      </c>
      <c r="EW9">
        <f t="shared" si="41"/>
        <v>0</v>
      </c>
      <c r="EX9" s="49">
        <f>COUNTIFS('Spieltag 5'!$D:$D,$A9,'Spieltag 5'!$C:$C,2)</f>
        <v>0</v>
      </c>
      <c r="EY9">
        <f t="shared" si="42"/>
        <v>0</v>
      </c>
      <c r="EZ9">
        <f t="shared" si="43"/>
        <v>0</v>
      </c>
      <c r="FA9" s="76">
        <f t="shared" si="44"/>
        <v>0</v>
      </c>
      <c r="FB9" s="76">
        <f t="shared" si="45"/>
        <v>0</v>
      </c>
      <c r="FC9" s="76">
        <f t="shared" si="46"/>
        <v>0</v>
      </c>
    </row>
    <row r="10" spans="1:159" ht="15.5" thickTop="1" thickBot="1">
      <c r="A10" s="13" t="s">
        <v>44</v>
      </c>
      <c r="B10" s="41"/>
      <c r="C10">
        <f t="shared" si="2"/>
        <v>60</v>
      </c>
      <c r="D10">
        <f t="shared" si="3"/>
        <v>30</v>
      </c>
      <c r="E10" s="48">
        <f t="shared" si="4"/>
        <v>0</v>
      </c>
      <c r="F10" s="49">
        <f t="shared" si="5"/>
        <v>0</v>
      </c>
      <c r="G10" s="49">
        <f t="shared" si="6"/>
        <v>0</v>
      </c>
      <c r="H10" s="49">
        <f t="shared" si="7"/>
        <v>0</v>
      </c>
      <c r="I10" s="50">
        <f t="shared" si="8"/>
        <v>0</v>
      </c>
      <c r="J10" s="48">
        <f>COUNTIF('Spieltag 1'!$A:$T,Berechnungen!$A10)</f>
        <v>6</v>
      </c>
      <c r="K10" s="48">
        <f t="shared" si="9"/>
        <v>0</v>
      </c>
      <c r="L10" s="49">
        <f t="shared" si="10"/>
        <v>0</v>
      </c>
      <c r="M10" s="49">
        <f t="shared" si="11"/>
        <v>0</v>
      </c>
      <c r="N10" s="49">
        <f t="shared" si="12"/>
        <v>0</v>
      </c>
      <c r="O10" s="50">
        <f t="shared" si="13"/>
        <v>0</v>
      </c>
      <c r="P10" s="49">
        <f>COUNTIFS('Spieltag 1'!$D:$D,$A10,'Spieltag 1'!$C:$C,0)+COUNTIFS('Spieltag 1'!$D:$D,$A10,'Spieltag 1'!$C:$C,1)+COUNTIFS('Spieltag 1'!$D:$D,$A10,'Spieltag 1'!$C:$C,2)</f>
        <v>0</v>
      </c>
      <c r="Q10" s="49">
        <f>COUNTIFS('Spieltag 1'!$H:$H,$A10,'Spieltag 1'!$I:$I,0)+COUNTIFS('Spieltag 1'!$H:$H,$A10,'Spieltag 1'!$I:$I,1)+COUNTIFS('Spieltag 1'!$H:$H,$A10,'Spieltag 1'!$I:$I,2)</f>
        <v>0</v>
      </c>
      <c r="R10" s="49">
        <f>COUNTIFS('Spieltag 1'!$L:$L,$A10,'Spieltag 1'!$K:$K,0)+COUNTIFS('Spieltag 1'!$L:$L,$A10,'Spieltag 1'!$K:$K,1)+COUNTIFS('Spieltag 1'!$L:$L,$A10,'Spieltag 1'!$K:$K,2)</f>
        <v>0</v>
      </c>
      <c r="S10" s="60">
        <f>COUNTIFS('Spieltag 1'!$P:$P,$A10,'Spieltag 1'!$Q:$Q,0)+COUNTIFS('Spieltag 1'!$P:$P,$A10,'Spieltag 1'!$Q:$Q,1)+COUNTIFS('Spieltag 1'!$P:$P,$A10,'Spieltag 1'!$Q:$Q,2)</f>
        <v>0</v>
      </c>
      <c r="T10" s="59">
        <f>SUMIFS('Spieltag 1'!$C:$C,'Spieltag 1'!$D:$D,Berechnungen!$A10)</f>
        <v>0</v>
      </c>
      <c r="U10" s="49">
        <f>SUMIFS('Spieltag 1'!$I:$I,'Spieltag 1'!$H:$H,Berechnungen!$A10)</f>
        <v>0</v>
      </c>
      <c r="V10" s="49">
        <f>SUMIFS('Spieltag 1'!$K:$K,'Spieltag 1'!$L:$L,Berechnungen!$A10)</f>
        <v>0</v>
      </c>
      <c r="W10" s="60">
        <f>SUMIFS('Spieltag 1'!$Q:$Q,'Spieltag 1'!$P:$P,Berechnungen!$A10)</f>
        <v>0</v>
      </c>
      <c r="X10" s="59">
        <f>SUMIFS('Spieltag 1'!$E:$E,'Spieltag 1'!$D:$D,Berechnungen!$A10)</f>
        <v>0</v>
      </c>
      <c r="Y10" s="49">
        <f>SUMIFS('Spieltag 1'!$G:$G,'Spieltag 1'!$H:$H,Berechnungen!$A10)</f>
        <v>0</v>
      </c>
      <c r="Z10" s="49">
        <f>SUMIFS('Spieltag 1'!$M:$M,'Spieltag 1'!$L:$L,Berechnungen!$A10)</f>
        <v>0</v>
      </c>
      <c r="AA10" s="60">
        <f>SUMIFS('Spieltag 1'!$O:$O,'Spieltag 1'!$P:$P,Berechnungen!$A10)</f>
        <v>0</v>
      </c>
      <c r="AB10" s="59">
        <f>SUMIFS('Spieltag 1'!$G:$G,'Spieltag 1'!$D:$D,Berechnungen!$A10)</f>
        <v>0</v>
      </c>
      <c r="AC10" s="49">
        <f>SUMIFS('Spieltag 1'!$E:$E,'Spieltag 1'!$H:$H,Berechnungen!$A10)</f>
        <v>0</v>
      </c>
      <c r="AD10" s="49">
        <f>SUMIFS('Spieltag 1'!$O:$O,'Spieltag 1'!$L:$L,Berechnungen!$A10)</f>
        <v>0</v>
      </c>
      <c r="AE10" s="60">
        <f>SUMIFS('Spieltag 1'!$M:$M,'Spieltag 1'!$P:$P,Berechnungen!$A10)</f>
        <v>0</v>
      </c>
      <c r="AF10" s="48">
        <f>COUNTIF('Spieltag 2'!$A:$T,Berechnungen!$A10)</f>
        <v>6</v>
      </c>
      <c r="AG10" s="48">
        <f t="shared" si="14"/>
        <v>0</v>
      </c>
      <c r="AH10" s="49">
        <f t="shared" si="15"/>
        <v>0</v>
      </c>
      <c r="AI10" s="49">
        <f t="shared" si="16"/>
        <v>0</v>
      </c>
      <c r="AJ10" s="49">
        <f t="shared" si="17"/>
        <v>0</v>
      </c>
      <c r="AK10" s="50">
        <f t="shared" si="18"/>
        <v>0</v>
      </c>
      <c r="AL10" s="49">
        <f>COUNTIFS('Spieltag 2'!$D:$D,$A10,'Spieltag 2'!$C:$C,0)+COUNTIFS('Spieltag 2'!$D:$D,$A10,'Spieltag 2'!$C:$C,1)+COUNTIFS('Spieltag 2'!$D:$D,$A10,'Spieltag 2'!$C:$C,2)</f>
        <v>0</v>
      </c>
      <c r="AM10" s="49">
        <f>COUNTIFS('Spieltag 2'!$H:$H,$A10,'Spieltag 2'!$I:$I,0)+COUNTIFS('Spieltag 2'!$H:$H,$A10,'Spieltag 2'!$I:$I,1)+COUNTIFS('Spieltag 2'!$H:$H,$A10,'Spieltag 2'!$I:$I,2)</f>
        <v>0</v>
      </c>
      <c r="AN10" s="49">
        <f>COUNTIFS('Spieltag 2'!$L:$L,$A10,'Spieltag 2'!$K:$K,0)+COUNTIFS('Spieltag 2'!$L:$L,$A10,'Spieltag 2'!$K:$K,1)+COUNTIFS('Spieltag 2'!$L:$L,$A10,'Spieltag 2'!$K:$K,2)</f>
        <v>0</v>
      </c>
      <c r="AO10" s="60">
        <f>COUNTIFS('Spieltag 2'!$P:$P,$A10,'Spieltag 2'!$Q:$Q,0)+COUNTIFS('Spieltag 2'!$P:$P,$A10,'Spieltag 2'!$Q:$Q,1)+COUNTIFS('Spieltag 2'!$P:$P,$A10,'Spieltag 2'!$Q:$Q,2)</f>
        <v>0</v>
      </c>
      <c r="AP10" s="59">
        <f>SUMIFS('Spieltag 2'!$C:$C,'Spieltag 2'!$D:$D,Berechnungen!$A10)</f>
        <v>0</v>
      </c>
      <c r="AQ10" s="49">
        <f>SUMIFS('Spieltag 2'!$I:$I,'Spieltag 2'!$H:$H,Berechnungen!$A10)</f>
        <v>0</v>
      </c>
      <c r="AR10" s="49">
        <f>SUMIFS('Spieltag 2'!$K:$K,'Spieltag 2'!$L:$L,Berechnungen!$A10)</f>
        <v>0</v>
      </c>
      <c r="AS10" s="60">
        <f>SUMIFS('Spieltag 2'!$Q:$Q,'Spieltag 2'!$P:$P,Berechnungen!$A10)</f>
        <v>0</v>
      </c>
      <c r="AT10" s="59">
        <f>SUMIFS('Spieltag 2'!$E:$E,'Spieltag 2'!$D:$D,Berechnungen!$A10)</f>
        <v>0</v>
      </c>
      <c r="AU10" s="49">
        <f>SUMIFS('Spieltag 2'!$G:$G,'Spieltag 2'!$H:$H,Berechnungen!$A10)</f>
        <v>0</v>
      </c>
      <c r="AV10" s="49">
        <f>SUMIFS('Spieltag 2'!$M:$M,'Spieltag 2'!$L:$L,Berechnungen!$A10)</f>
        <v>0</v>
      </c>
      <c r="AW10" s="60">
        <f>SUMIFS('Spieltag 2'!$O:$O,'Spieltag 2'!$P:$P,Berechnungen!$A10)</f>
        <v>0</v>
      </c>
      <c r="AX10" s="59">
        <f>SUMIFS('Spieltag 2'!$G:$G,'Spieltag 2'!$D:$D,Berechnungen!$A10)</f>
        <v>0</v>
      </c>
      <c r="AY10" s="49">
        <f>SUMIFS('Spieltag 2'!$E:$E,'Spieltag 2'!$H:$H,Berechnungen!$A10)</f>
        <v>0</v>
      </c>
      <c r="AZ10" s="49">
        <f>SUMIFS('Spieltag 2'!$O:$O,'Spieltag 2'!$L:$L,Berechnungen!$A10)</f>
        <v>0</v>
      </c>
      <c r="BA10" s="60">
        <f>SUMIFS('Spieltag 2'!$M:$M,'Spieltag 2'!$P:$P,Berechnungen!$A10)</f>
        <v>0</v>
      </c>
      <c r="BB10" s="48">
        <f>COUNTIF('Spieltag 3'!$A:$T,Berechnungen!$A10)</f>
        <v>6</v>
      </c>
      <c r="BC10" s="48">
        <f t="shared" si="19"/>
        <v>0</v>
      </c>
      <c r="BD10" s="49">
        <f t="shared" si="20"/>
        <v>0</v>
      </c>
      <c r="BE10" s="49">
        <f t="shared" si="21"/>
        <v>0</v>
      </c>
      <c r="BF10" s="49">
        <f t="shared" si="22"/>
        <v>0</v>
      </c>
      <c r="BG10" s="50">
        <f t="shared" si="23"/>
        <v>0</v>
      </c>
      <c r="BH10" s="49">
        <f>COUNTIFS('Spieltag 3'!$D:$D,$A10,'Spieltag 3'!$C:$C,0)+COUNTIFS('Spieltag 3'!$D:$D,$A10,'Spieltag 3'!$C:$C,1)+COUNTIFS('Spieltag 3'!$D:$D,$A10,'Spieltag 3'!$C:$C,2)</f>
        <v>0</v>
      </c>
      <c r="BI10" s="49">
        <f>COUNTIFS('Spieltag 3'!$H:$H,$A10,'Spieltag 3'!$I:$I,0)+COUNTIFS('Spieltag 3'!$H:$H,$A10,'Spieltag 3'!$I:$I,1)+COUNTIFS('Spieltag 3'!$H:$H,$A10,'Spieltag 3'!$I:$I,2)</f>
        <v>0</v>
      </c>
      <c r="BJ10" s="49">
        <f>COUNTIFS('Spieltag 3'!$L:$L,$A10,'Spieltag 3'!$K:$K,0)+COUNTIFS('Spieltag 3'!$L:$L,$A10,'Spieltag 3'!$K:$K,1)+COUNTIFS('Spieltag 3'!$L:$L,$A10,'Spieltag 3'!$K:$K,2)</f>
        <v>0</v>
      </c>
      <c r="BK10" s="60">
        <f>COUNTIFS('Spieltag 3'!$P:$P,$A10,'Spieltag 3'!$Q:$Q,0)+COUNTIFS('Spieltag 3'!$P:$P,$A10,'Spieltag 3'!$Q:$Q,1)+COUNTIFS('Spieltag 3'!$P:$P,$A10,'Spieltag 3'!$Q:$Q,2)</f>
        <v>0</v>
      </c>
      <c r="BL10" s="59">
        <f>SUMIFS('Spieltag 3'!$C:$C,'Spieltag 3'!$D:$D,Berechnungen!$A10)</f>
        <v>0</v>
      </c>
      <c r="BM10" s="49">
        <f>SUMIFS('Spieltag 3'!$I:$I,'Spieltag 3'!$H:$H,Berechnungen!$A10)</f>
        <v>0</v>
      </c>
      <c r="BN10" s="49">
        <f>SUMIFS('Spieltag 3'!$K:$K,'Spieltag 3'!$L:$L,Berechnungen!$A10)</f>
        <v>0</v>
      </c>
      <c r="BO10" s="60">
        <f>SUMIFS('Spieltag 3'!$Q:$Q,'Spieltag 3'!$P:$P,Berechnungen!$A10)</f>
        <v>0</v>
      </c>
      <c r="BP10" s="59">
        <f>SUMIFS('Spieltag 3'!$E:$E,'Spieltag 3'!$D:$D,Berechnungen!$A10)</f>
        <v>0</v>
      </c>
      <c r="BQ10" s="49">
        <f>SUMIFS('Spieltag 3'!$G:$G,'Spieltag 3'!$H:$H,Berechnungen!$A10)</f>
        <v>0</v>
      </c>
      <c r="BR10" s="49">
        <f>SUMIFS('Spieltag 3'!$M:$M,'Spieltag 3'!$L:$L,Berechnungen!$A10)</f>
        <v>0</v>
      </c>
      <c r="BS10" s="60">
        <f>SUMIFS('Spieltag 3'!$O:$O,'Spieltag 3'!$P:$P,Berechnungen!$A10)</f>
        <v>0</v>
      </c>
      <c r="BT10" s="59">
        <f>SUMIFS('Spieltag 3'!$G:$G,'Spieltag 3'!$D:$D,Berechnungen!$A10)</f>
        <v>0</v>
      </c>
      <c r="BU10" s="49">
        <f>SUMIFS('Spieltag 3'!$E:$E,'Spieltag 3'!$H:$H,Berechnungen!$A10)</f>
        <v>0</v>
      </c>
      <c r="BV10" s="49">
        <f>SUMIFS('Spieltag 3'!$O:$O,'Spieltag 3'!$L:$L,Berechnungen!$A10)</f>
        <v>0</v>
      </c>
      <c r="BW10" s="60">
        <f>SUMIFS('Spieltag 3'!$M:$M,'Spieltag 3'!$P:$P,Berechnungen!$A10)</f>
        <v>0</v>
      </c>
      <c r="BX10" s="48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50"/>
      <c r="CT10" s="48">
        <f>COUNTIF('Spieltag 4'!$A:$T,Berechnungen!$A10)</f>
        <v>6</v>
      </c>
      <c r="CU10" s="48">
        <f t="shared" si="24"/>
        <v>0</v>
      </c>
      <c r="CV10" s="49">
        <f t="shared" si="25"/>
        <v>0</v>
      </c>
      <c r="CW10" s="49">
        <f t="shared" si="26"/>
        <v>0</v>
      </c>
      <c r="CX10" s="49">
        <f t="shared" si="27"/>
        <v>0</v>
      </c>
      <c r="CY10" s="50">
        <f t="shared" si="28"/>
        <v>0</v>
      </c>
      <c r="CZ10" s="49">
        <f>COUNTIFS('Spieltag 4'!$D:$D,$A10,'Spieltag 4'!$C:$C,0)+COUNTIFS('Spieltag 4'!$D:$D,$A10,'Spieltag 4'!$C:$C,1)+COUNTIFS('Spieltag 4'!$D:$D,$A10,'Spieltag 4'!$C:$C,2)</f>
        <v>0</v>
      </c>
      <c r="DA10" s="49">
        <f>COUNTIFS('Spieltag 4'!$H:$H,$A10,'Spieltag 4'!$I:$I,0)+COUNTIFS('Spieltag 4'!$H:$H,$A10,'Spieltag 4'!$I:$I,1)+COUNTIFS('Spieltag 4'!$H:$H,$A10,'Spieltag 4'!$I:$I,2)</f>
        <v>0</v>
      </c>
      <c r="DB10" s="49">
        <f>COUNTIFS('Spieltag 4'!$L:$L,$A10,'Spieltag 4'!$K:$K,0)+COUNTIFS('Spieltag 4'!$L:$L,$A10,'Spieltag 4'!$K:$K,1)+COUNTIFS('Spieltag 4'!$L:$L,$A10,'Spieltag 4'!$K:$K,2)</f>
        <v>0</v>
      </c>
      <c r="DC10" s="60">
        <f>COUNTIFS('Spieltag 4'!$P:$P,$A10,'Spieltag 4'!$Q:$Q,0)+COUNTIFS('Spieltag 4'!$P:$P,$A10,'Spieltag 4'!$Q:$Q,1)+COUNTIFS('Spieltag 4'!$P:$P,$A10,'Spieltag 4'!$Q:$Q,2)</f>
        <v>0</v>
      </c>
      <c r="DD10" s="59">
        <f>SUMIFS('Spieltag 4'!$C:$C,'Spieltag 4'!$D:$D,Berechnungen!$A10)</f>
        <v>0</v>
      </c>
      <c r="DE10" s="49">
        <f>SUMIFS('Spieltag 4'!$I:$I,'Spieltag 4'!$H:$H,Berechnungen!$A10)</f>
        <v>0</v>
      </c>
      <c r="DF10" s="49">
        <f>SUMIFS('Spieltag 4'!$K:$K,'Spieltag 4'!$L:$L,Berechnungen!$A10)</f>
        <v>0</v>
      </c>
      <c r="DG10" s="60">
        <f>SUMIFS('Spieltag 4'!$Q:$Q,'Spieltag 4'!$P:$P,Berechnungen!$A10)</f>
        <v>0</v>
      </c>
      <c r="DH10" s="59">
        <f>SUMIFS('Spieltag 4'!$E:$E,'Spieltag 4'!$D:$D,Berechnungen!$A10)</f>
        <v>0</v>
      </c>
      <c r="DI10" s="49">
        <f>SUMIFS('Spieltag 4'!$G:$G,'Spieltag 4'!$H:$H,Berechnungen!$A10)</f>
        <v>0</v>
      </c>
      <c r="DJ10" s="49">
        <f>SUMIFS('Spieltag 4'!$M:$M,'Spieltag 4'!$L:$L,Berechnungen!$A10)</f>
        <v>0</v>
      </c>
      <c r="DK10" s="60">
        <f>SUMIFS('Spieltag 4'!$O:$O,'Spieltag 4'!$P:$P,Berechnungen!$A10)</f>
        <v>0</v>
      </c>
      <c r="DL10" s="59">
        <f>SUMIFS('Spieltag 4'!$G:$G,'Spieltag 4'!$D:$D,Berechnungen!$A10)</f>
        <v>0</v>
      </c>
      <c r="DM10" s="49">
        <f>SUMIFS('Spieltag 4'!$E:$E,'Spieltag 4'!$H:$H,Berechnungen!$A10)</f>
        <v>0</v>
      </c>
      <c r="DN10" s="49">
        <f>SUMIFS('Spieltag 4'!$O:$O,'Spieltag 4'!$L:$L,Berechnungen!$A10)</f>
        <v>0</v>
      </c>
      <c r="DO10" s="50">
        <f>SUMIFS('Spieltag 4'!$M:$M,'Spieltag 4'!$P:$P,Berechnungen!$A10)</f>
        <v>0</v>
      </c>
      <c r="DP10" s="48">
        <f>COUNTIF('Spieltag 5'!$A:$T,Berechnungen!$A10)</f>
        <v>6</v>
      </c>
      <c r="DQ10" s="48">
        <f t="shared" si="29"/>
        <v>0</v>
      </c>
      <c r="DR10" s="49">
        <f t="shared" si="30"/>
        <v>0</v>
      </c>
      <c r="DS10" s="49">
        <f t="shared" si="31"/>
        <v>0</v>
      </c>
      <c r="DT10" s="49">
        <f t="shared" si="32"/>
        <v>0</v>
      </c>
      <c r="DU10" s="50">
        <f t="shared" si="33"/>
        <v>0</v>
      </c>
      <c r="DV10" s="49">
        <f>COUNTIFS('Spieltag 5'!$D:$D,$A10,'Spieltag 5'!$C:$C,0)+COUNTIFS('Spieltag 5'!$D:$D,$A10,'Spieltag 5'!$C:$C,1)+COUNTIFS('Spieltag 5'!$D:$D,$A10,'Spieltag 5'!$C:$C,2)</f>
        <v>0</v>
      </c>
      <c r="DW10" s="49">
        <f>COUNTIFS('Spieltag 5'!$H:$H,$A10,'Spieltag 5'!$I:$I,0)+COUNTIFS('Spieltag 5'!$H:$H,$A10,'Spieltag 5'!$I:$I,1)+COUNTIFS('Spieltag 5'!$H:$H,$A10,'Spieltag 5'!$I:$I,2)</f>
        <v>0</v>
      </c>
      <c r="DX10" s="49">
        <f>COUNTIFS('Spieltag 5'!$L:$L,$A10,'Spieltag 5'!$K:$K,0)+COUNTIFS('Spieltag 5'!$L:$L,$A10,'Spieltag 5'!$K:$K,1)+COUNTIFS('Spieltag 5'!$L:$L,$A10,'Spieltag 5'!$K:$K,2)</f>
        <v>0</v>
      </c>
      <c r="DY10" s="60">
        <f>COUNTIFS('Spieltag 5'!$P:$P,$A10,'Spieltag 5'!$Q:$Q,0)+COUNTIFS('Spieltag 5'!$P:$P,$A10,'Spieltag 5'!$Q:$Q,1)+COUNTIFS('Spieltag 5'!$P:$P,$A10,'Spieltag 5'!$Q:$Q,2)</f>
        <v>0</v>
      </c>
      <c r="DZ10" s="59">
        <f>SUMIFS('Spieltag 5'!$C:$C,'Spieltag 5'!$D:$D,Berechnungen!$A10)</f>
        <v>0</v>
      </c>
      <c r="EA10" s="49">
        <f>SUMIFS('Spieltag 5'!$I:$I,'Spieltag 5'!$H:$H,Berechnungen!$A10)</f>
        <v>0</v>
      </c>
      <c r="EB10" s="49">
        <f>SUMIFS('Spieltag 5'!$K:$K,'Spieltag 5'!$L:$L,Berechnungen!$A10)</f>
        <v>0</v>
      </c>
      <c r="EC10" s="60">
        <f>SUMIFS('Spieltag 5'!$Q:$Q,'Spieltag 5'!$P:$P,Berechnungen!$A10)</f>
        <v>0</v>
      </c>
      <c r="ED10" s="59">
        <f>SUMIFS('Spieltag 5'!$E:$E,'Spieltag 5'!$D:$D,Berechnungen!$A10)</f>
        <v>0</v>
      </c>
      <c r="EE10" s="49">
        <f>SUMIFS('Spieltag 5'!$G:$G,'Spieltag 5'!$H:$H,Berechnungen!$A10)</f>
        <v>0</v>
      </c>
      <c r="EF10" s="49">
        <f>SUMIFS('Spieltag 5'!$M:$M,'Spieltag 5'!$L:$L,Berechnungen!$A10)</f>
        <v>0</v>
      </c>
      <c r="EG10" s="60">
        <f>SUMIFS('Spieltag 5'!$O:$O,'Spieltag 5'!$P:$P,Berechnungen!$A10)</f>
        <v>0</v>
      </c>
      <c r="EH10" s="59">
        <f>SUMIFS('Spieltag 5'!$G:$G,'Spieltag 5'!$D:$D,Berechnungen!$A10)</f>
        <v>0</v>
      </c>
      <c r="EI10" s="49">
        <f>SUMIFS('Spieltag 5'!$E:$E,'Spieltag 5'!$H:$H,Berechnungen!$A10)</f>
        <v>0</v>
      </c>
      <c r="EJ10" s="49">
        <f>SUMIFS('Spieltag 5'!$O:$O,'Spieltag 5'!$L:$L,Berechnungen!$A10)</f>
        <v>0</v>
      </c>
      <c r="EK10" s="50">
        <f>SUMIFS('Spieltag 5'!$M:$M,'Spieltag 5'!$P:$P,Berechnungen!$A10)</f>
        <v>0</v>
      </c>
      <c r="EL10" s="49">
        <f>COUNTIFS('Spieltag 1'!$D:$D,$A10,'Spieltag 1'!$C:$C,2)</f>
        <v>0</v>
      </c>
      <c r="EM10">
        <f t="shared" si="34"/>
        <v>0</v>
      </c>
      <c r="EN10">
        <f t="shared" si="35"/>
        <v>0</v>
      </c>
      <c r="EO10" s="49">
        <f>COUNTIFS('Spieltag 2'!$D:$D,$A10,'Spieltag 2'!$C:$C,2)</f>
        <v>0</v>
      </c>
      <c r="EP10">
        <f t="shared" si="36"/>
        <v>0</v>
      </c>
      <c r="EQ10">
        <f t="shared" si="37"/>
        <v>0</v>
      </c>
      <c r="ER10" s="49">
        <f>COUNTIFS('Spieltag 3'!$D:$D,$A10,'Spieltag 3'!$C:$C,2)</f>
        <v>0</v>
      </c>
      <c r="ES10">
        <f t="shared" si="38"/>
        <v>0</v>
      </c>
      <c r="ET10">
        <f t="shared" si="39"/>
        <v>0</v>
      </c>
      <c r="EU10" s="49">
        <f>COUNTIFS('Spieltag 4'!$D:$D,$A10,'Spieltag 4'!$C:$C,2)</f>
        <v>0</v>
      </c>
      <c r="EV10">
        <f t="shared" si="40"/>
        <v>0</v>
      </c>
      <c r="EW10">
        <f t="shared" si="41"/>
        <v>0</v>
      </c>
      <c r="EX10" s="49">
        <f>COUNTIFS('Spieltag 5'!$D:$D,$A10,'Spieltag 5'!$C:$C,2)</f>
        <v>0</v>
      </c>
      <c r="EY10">
        <f t="shared" si="42"/>
        <v>0</v>
      </c>
      <c r="EZ10">
        <f t="shared" si="43"/>
        <v>0</v>
      </c>
      <c r="FA10" s="76">
        <f t="shared" si="44"/>
        <v>0</v>
      </c>
      <c r="FB10" s="76">
        <f t="shared" si="45"/>
        <v>0</v>
      </c>
      <c r="FC10" s="76">
        <f t="shared" si="46"/>
        <v>0</v>
      </c>
    </row>
    <row r="11" spans="1:159" ht="15.5" thickTop="1" thickBot="1">
      <c r="A11" s="13" t="s">
        <v>10</v>
      </c>
      <c r="B11" s="41"/>
      <c r="C11">
        <f t="shared" si="2"/>
        <v>60</v>
      </c>
      <c r="D11">
        <f t="shared" si="3"/>
        <v>30</v>
      </c>
      <c r="E11" s="48">
        <f t="shared" si="4"/>
        <v>0</v>
      </c>
      <c r="F11" s="49">
        <f t="shared" si="5"/>
        <v>0</v>
      </c>
      <c r="G11" s="49">
        <f t="shared" si="6"/>
        <v>0</v>
      </c>
      <c r="H11" s="49">
        <f t="shared" si="7"/>
        <v>0</v>
      </c>
      <c r="I11" s="50">
        <f t="shared" si="8"/>
        <v>0</v>
      </c>
      <c r="J11" s="48">
        <f>COUNTIF('Spieltag 1'!$A:$T,Berechnungen!$A11)</f>
        <v>6</v>
      </c>
      <c r="K11" s="48">
        <f t="shared" si="9"/>
        <v>0</v>
      </c>
      <c r="L11" s="49">
        <f t="shared" si="10"/>
        <v>0</v>
      </c>
      <c r="M11" s="49">
        <f t="shared" si="11"/>
        <v>0</v>
      </c>
      <c r="N11" s="49">
        <f t="shared" si="12"/>
        <v>0</v>
      </c>
      <c r="O11" s="50">
        <f t="shared" si="13"/>
        <v>0</v>
      </c>
      <c r="P11" s="49">
        <f>COUNTIFS('Spieltag 1'!$D:$D,$A11,'Spieltag 1'!$C:$C,0)+COUNTIFS('Spieltag 1'!$D:$D,$A11,'Spieltag 1'!$C:$C,1)+COUNTIFS('Spieltag 1'!$D:$D,$A11,'Spieltag 1'!$C:$C,2)</f>
        <v>0</v>
      </c>
      <c r="Q11" s="49">
        <f>COUNTIFS('Spieltag 1'!$H:$H,$A11,'Spieltag 1'!$I:$I,0)+COUNTIFS('Spieltag 1'!$H:$H,$A11,'Spieltag 1'!$I:$I,1)+COUNTIFS('Spieltag 1'!$H:$H,$A11,'Spieltag 1'!$I:$I,2)</f>
        <v>0</v>
      </c>
      <c r="R11" s="49">
        <f>COUNTIFS('Spieltag 1'!$L:$L,$A11,'Spieltag 1'!$K:$K,0)+COUNTIFS('Spieltag 1'!$L:$L,$A11,'Spieltag 1'!$K:$K,1)+COUNTIFS('Spieltag 1'!$L:$L,$A11,'Spieltag 1'!$K:$K,2)</f>
        <v>0</v>
      </c>
      <c r="S11" s="60">
        <f>COUNTIFS('Spieltag 1'!$P:$P,$A11,'Spieltag 1'!$Q:$Q,0)+COUNTIFS('Spieltag 1'!$P:$P,$A11,'Spieltag 1'!$Q:$Q,1)+COUNTIFS('Spieltag 1'!$P:$P,$A11,'Spieltag 1'!$Q:$Q,2)</f>
        <v>0</v>
      </c>
      <c r="T11" s="59">
        <f>SUMIFS('Spieltag 1'!$C:$C,'Spieltag 1'!$D:$D,Berechnungen!$A11)</f>
        <v>0</v>
      </c>
      <c r="U11" s="49">
        <f>SUMIFS('Spieltag 1'!$I:$I,'Spieltag 1'!$H:$H,Berechnungen!$A11)</f>
        <v>0</v>
      </c>
      <c r="V11" s="49">
        <f>SUMIFS('Spieltag 1'!$K:$K,'Spieltag 1'!$L:$L,Berechnungen!$A11)</f>
        <v>0</v>
      </c>
      <c r="W11" s="60">
        <f>SUMIFS('Spieltag 1'!$Q:$Q,'Spieltag 1'!$P:$P,Berechnungen!$A11)</f>
        <v>0</v>
      </c>
      <c r="X11" s="59">
        <f>SUMIFS('Spieltag 1'!$E:$E,'Spieltag 1'!$D:$D,Berechnungen!$A11)</f>
        <v>0</v>
      </c>
      <c r="Y11" s="49">
        <f>SUMIFS('Spieltag 1'!$G:$G,'Spieltag 1'!$H:$H,Berechnungen!$A11)</f>
        <v>0</v>
      </c>
      <c r="Z11" s="49">
        <f>SUMIFS('Spieltag 1'!$M:$M,'Spieltag 1'!$L:$L,Berechnungen!$A11)</f>
        <v>0</v>
      </c>
      <c r="AA11" s="60">
        <f>SUMIFS('Spieltag 1'!$O:$O,'Spieltag 1'!$P:$P,Berechnungen!$A11)</f>
        <v>0</v>
      </c>
      <c r="AB11" s="59">
        <f>SUMIFS('Spieltag 1'!$G:$G,'Spieltag 1'!$D:$D,Berechnungen!$A11)</f>
        <v>0</v>
      </c>
      <c r="AC11" s="49">
        <f>SUMIFS('Spieltag 1'!$E:$E,'Spieltag 1'!$H:$H,Berechnungen!$A11)</f>
        <v>0</v>
      </c>
      <c r="AD11" s="49">
        <f>SUMIFS('Spieltag 1'!$O:$O,'Spieltag 1'!$L:$L,Berechnungen!$A11)</f>
        <v>0</v>
      </c>
      <c r="AE11" s="60">
        <f>SUMIFS('Spieltag 1'!$M:$M,'Spieltag 1'!$P:$P,Berechnungen!$A11)</f>
        <v>0</v>
      </c>
      <c r="AF11" s="48">
        <f>COUNTIF('Spieltag 2'!$A:$T,Berechnungen!$A11)</f>
        <v>6</v>
      </c>
      <c r="AG11" s="48">
        <f t="shared" si="14"/>
        <v>0</v>
      </c>
      <c r="AH11" s="49">
        <f t="shared" si="15"/>
        <v>0</v>
      </c>
      <c r="AI11" s="49">
        <f t="shared" si="16"/>
        <v>0</v>
      </c>
      <c r="AJ11" s="49">
        <f t="shared" si="17"/>
        <v>0</v>
      </c>
      <c r="AK11" s="50">
        <f t="shared" si="18"/>
        <v>0</v>
      </c>
      <c r="AL11" s="49">
        <f>COUNTIFS('Spieltag 2'!$D:$D,$A11,'Spieltag 2'!$C:$C,0)+COUNTIFS('Spieltag 2'!$D:$D,$A11,'Spieltag 2'!$C:$C,1)+COUNTIFS('Spieltag 2'!$D:$D,$A11,'Spieltag 2'!$C:$C,2)</f>
        <v>0</v>
      </c>
      <c r="AM11" s="49">
        <f>COUNTIFS('Spieltag 2'!$H:$H,$A11,'Spieltag 2'!$I:$I,0)+COUNTIFS('Spieltag 2'!$H:$H,$A11,'Spieltag 2'!$I:$I,1)+COUNTIFS('Spieltag 2'!$H:$H,$A11,'Spieltag 2'!$I:$I,2)</f>
        <v>0</v>
      </c>
      <c r="AN11" s="49">
        <f>COUNTIFS('Spieltag 2'!$L:$L,$A11,'Spieltag 2'!$K:$K,0)+COUNTIFS('Spieltag 2'!$L:$L,$A11,'Spieltag 2'!$K:$K,1)+COUNTIFS('Spieltag 2'!$L:$L,$A11,'Spieltag 2'!$K:$K,2)</f>
        <v>0</v>
      </c>
      <c r="AO11" s="60">
        <f>COUNTIFS('Spieltag 2'!$P:$P,$A11,'Spieltag 2'!$Q:$Q,0)+COUNTIFS('Spieltag 2'!$P:$P,$A11,'Spieltag 2'!$Q:$Q,1)+COUNTIFS('Spieltag 2'!$P:$P,$A11,'Spieltag 2'!$Q:$Q,2)</f>
        <v>0</v>
      </c>
      <c r="AP11" s="59">
        <f>SUMIFS('Spieltag 2'!$C:$C,'Spieltag 2'!$D:$D,Berechnungen!$A11)</f>
        <v>0</v>
      </c>
      <c r="AQ11" s="49">
        <f>SUMIFS('Spieltag 2'!$I:$I,'Spieltag 2'!$H:$H,Berechnungen!$A11)</f>
        <v>0</v>
      </c>
      <c r="AR11" s="49">
        <f>SUMIFS('Spieltag 2'!$K:$K,'Spieltag 2'!$L:$L,Berechnungen!$A11)</f>
        <v>0</v>
      </c>
      <c r="AS11" s="60">
        <f>SUMIFS('Spieltag 2'!$Q:$Q,'Spieltag 2'!$P:$P,Berechnungen!$A11)</f>
        <v>0</v>
      </c>
      <c r="AT11" s="59">
        <f>SUMIFS('Spieltag 2'!$E:$E,'Spieltag 2'!$D:$D,Berechnungen!$A11)</f>
        <v>0</v>
      </c>
      <c r="AU11" s="49">
        <f>SUMIFS('Spieltag 2'!$G:$G,'Spieltag 2'!$H:$H,Berechnungen!$A11)</f>
        <v>0</v>
      </c>
      <c r="AV11" s="49">
        <f>SUMIFS('Spieltag 2'!$M:$M,'Spieltag 2'!$L:$L,Berechnungen!$A11)</f>
        <v>0</v>
      </c>
      <c r="AW11" s="60">
        <f>SUMIFS('Spieltag 2'!$O:$O,'Spieltag 2'!$P:$P,Berechnungen!$A11)</f>
        <v>0</v>
      </c>
      <c r="AX11" s="59">
        <f>SUMIFS('Spieltag 2'!$G:$G,'Spieltag 2'!$D:$D,Berechnungen!$A11)</f>
        <v>0</v>
      </c>
      <c r="AY11" s="49">
        <f>SUMIFS('Spieltag 2'!$E:$E,'Spieltag 2'!$H:$H,Berechnungen!$A11)</f>
        <v>0</v>
      </c>
      <c r="AZ11" s="49">
        <f>SUMIFS('Spieltag 2'!$O:$O,'Spieltag 2'!$L:$L,Berechnungen!$A11)</f>
        <v>0</v>
      </c>
      <c r="BA11" s="60">
        <f>SUMIFS('Spieltag 2'!$M:$M,'Spieltag 2'!$P:$P,Berechnungen!$A11)</f>
        <v>0</v>
      </c>
      <c r="BB11" s="48">
        <f>COUNTIF('Spieltag 3'!$A:$T,Berechnungen!$A11)</f>
        <v>6</v>
      </c>
      <c r="BC11" s="48">
        <f t="shared" si="19"/>
        <v>0</v>
      </c>
      <c r="BD11" s="49">
        <f t="shared" si="20"/>
        <v>0</v>
      </c>
      <c r="BE11" s="49">
        <f t="shared" si="21"/>
        <v>0</v>
      </c>
      <c r="BF11" s="49">
        <f t="shared" si="22"/>
        <v>0</v>
      </c>
      <c r="BG11" s="50">
        <f t="shared" si="23"/>
        <v>0</v>
      </c>
      <c r="BH11" s="49">
        <f>COUNTIFS('Spieltag 3'!$D:$D,$A11,'Spieltag 3'!$C:$C,0)+COUNTIFS('Spieltag 3'!$D:$D,$A11,'Spieltag 3'!$C:$C,1)+COUNTIFS('Spieltag 3'!$D:$D,$A11,'Spieltag 3'!$C:$C,2)</f>
        <v>0</v>
      </c>
      <c r="BI11" s="49">
        <f>COUNTIFS('Spieltag 3'!$H:$H,$A11,'Spieltag 3'!$I:$I,0)+COUNTIFS('Spieltag 3'!$H:$H,$A11,'Spieltag 3'!$I:$I,1)+COUNTIFS('Spieltag 3'!$H:$H,$A11,'Spieltag 3'!$I:$I,2)</f>
        <v>0</v>
      </c>
      <c r="BJ11" s="49">
        <f>COUNTIFS('Spieltag 3'!$L:$L,$A11,'Spieltag 3'!$K:$K,0)+COUNTIFS('Spieltag 3'!$L:$L,$A11,'Spieltag 3'!$K:$K,1)+COUNTIFS('Spieltag 3'!$L:$L,$A11,'Spieltag 3'!$K:$K,2)</f>
        <v>0</v>
      </c>
      <c r="BK11" s="60">
        <f>COUNTIFS('Spieltag 3'!$P:$P,$A11,'Spieltag 3'!$Q:$Q,0)+COUNTIFS('Spieltag 3'!$P:$P,$A11,'Spieltag 3'!$Q:$Q,1)+COUNTIFS('Spieltag 3'!$P:$P,$A11,'Spieltag 3'!$Q:$Q,2)</f>
        <v>0</v>
      </c>
      <c r="BL11" s="59">
        <f>SUMIFS('Spieltag 3'!$C:$C,'Spieltag 3'!$D:$D,Berechnungen!$A11)</f>
        <v>0</v>
      </c>
      <c r="BM11" s="49">
        <f>SUMIFS('Spieltag 3'!$I:$I,'Spieltag 3'!$H:$H,Berechnungen!$A11)</f>
        <v>0</v>
      </c>
      <c r="BN11" s="49">
        <f>SUMIFS('Spieltag 3'!$K:$K,'Spieltag 3'!$L:$L,Berechnungen!$A11)</f>
        <v>0</v>
      </c>
      <c r="BO11" s="60">
        <f>SUMIFS('Spieltag 3'!$Q:$Q,'Spieltag 3'!$P:$P,Berechnungen!$A11)</f>
        <v>0</v>
      </c>
      <c r="BP11" s="59">
        <f>SUMIFS('Spieltag 3'!$E:$E,'Spieltag 3'!$D:$D,Berechnungen!$A11)</f>
        <v>0</v>
      </c>
      <c r="BQ11" s="49">
        <f>SUMIFS('Spieltag 3'!$G:$G,'Spieltag 3'!$H:$H,Berechnungen!$A11)</f>
        <v>0</v>
      </c>
      <c r="BR11" s="49">
        <f>SUMIFS('Spieltag 3'!$M:$M,'Spieltag 3'!$L:$L,Berechnungen!$A11)</f>
        <v>0</v>
      </c>
      <c r="BS11" s="60">
        <f>SUMIFS('Spieltag 3'!$O:$O,'Spieltag 3'!$P:$P,Berechnungen!$A11)</f>
        <v>0</v>
      </c>
      <c r="BT11" s="59">
        <f>SUMIFS('Spieltag 3'!$G:$G,'Spieltag 3'!$D:$D,Berechnungen!$A11)</f>
        <v>0</v>
      </c>
      <c r="BU11" s="49">
        <f>SUMIFS('Spieltag 3'!$E:$E,'Spieltag 3'!$H:$H,Berechnungen!$A11)</f>
        <v>0</v>
      </c>
      <c r="BV11" s="49">
        <f>SUMIFS('Spieltag 3'!$O:$O,'Spieltag 3'!$L:$L,Berechnungen!$A11)</f>
        <v>0</v>
      </c>
      <c r="BW11" s="60">
        <f>SUMIFS('Spieltag 3'!$M:$M,'Spieltag 3'!$P:$P,Berechnungen!$A11)</f>
        <v>0</v>
      </c>
      <c r="BX11" s="48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50"/>
      <c r="CT11" s="48">
        <f>COUNTIF('Spieltag 4'!$A:$T,Berechnungen!$A11)</f>
        <v>6</v>
      </c>
      <c r="CU11" s="48">
        <f t="shared" si="24"/>
        <v>0</v>
      </c>
      <c r="CV11" s="49">
        <f t="shared" si="25"/>
        <v>0</v>
      </c>
      <c r="CW11" s="49">
        <f t="shared" si="26"/>
        <v>0</v>
      </c>
      <c r="CX11" s="49">
        <f t="shared" si="27"/>
        <v>0</v>
      </c>
      <c r="CY11" s="50">
        <f t="shared" si="28"/>
        <v>0</v>
      </c>
      <c r="CZ11" s="49">
        <f>COUNTIFS('Spieltag 4'!$D:$D,$A11,'Spieltag 4'!$C:$C,0)+COUNTIFS('Spieltag 4'!$D:$D,$A11,'Spieltag 4'!$C:$C,1)+COUNTIFS('Spieltag 4'!$D:$D,$A11,'Spieltag 4'!$C:$C,2)</f>
        <v>0</v>
      </c>
      <c r="DA11" s="49">
        <f>COUNTIFS('Spieltag 4'!$H:$H,$A11,'Spieltag 4'!$I:$I,0)+COUNTIFS('Spieltag 4'!$H:$H,$A11,'Spieltag 4'!$I:$I,1)+COUNTIFS('Spieltag 4'!$H:$H,$A11,'Spieltag 4'!$I:$I,2)</f>
        <v>0</v>
      </c>
      <c r="DB11" s="49">
        <f>COUNTIFS('Spieltag 4'!$L:$L,$A11,'Spieltag 4'!$K:$K,0)+COUNTIFS('Spieltag 4'!$L:$L,$A11,'Spieltag 4'!$K:$K,1)+COUNTIFS('Spieltag 4'!$L:$L,$A11,'Spieltag 4'!$K:$K,2)</f>
        <v>0</v>
      </c>
      <c r="DC11" s="60">
        <f>COUNTIFS('Spieltag 4'!$P:$P,$A11,'Spieltag 4'!$Q:$Q,0)+COUNTIFS('Spieltag 4'!$P:$P,$A11,'Spieltag 4'!$Q:$Q,1)+COUNTIFS('Spieltag 4'!$P:$P,$A11,'Spieltag 4'!$Q:$Q,2)</f>
        <v>0</v>
      </c>
      <c r="DD11" s="59">
        <f>SUMIFS('Spieltag 4'!$C:$C,'Spieltag 4'!$D:$D,Berechnungen!$A11)</f>
        <v>0</v>
      </c>
      <c r="DE11" s="49">
        <f>SUMIFS('Spieltag 4'!$I:$I,'Spieltag 4'!$H:$H,Berechnungen!$A11)</f>
        <v>0</v>
      </c>
      <c r="DF11" s="49">
        <f>SUMIFS('Spieltag 4'!$K:$K,'Spieltag 4'!$L:$L,Berechnungen!$A11)</f>
        <v>0</v>
      </c>
      <c r="DG11" s="60">
        <f>SUMIFS('Spieltag 4'!$Q:$Q,'Spieltag 4'!$P:$P,Berechnungen!$A11)</f>
        <v>0</v>
      </c>
      <c r="DH11" s="59">
        <f>SUMIFS('Spieltag 4'!$E:$E,'Spieltag 4'!$D:$D,Berechnungen!$A11)</f>
        <v>0</v>
      </c>
      <c r="DI11" s="49">
        <f>SUMIFS('Spieltag 4'!$G:$G,'Spieltag 4'!$H:$H,Berechnungen!$A11)</f>
        <v>0</v>
      </c>
      <c r="DJ11" s="49">
        <f>SUMIFS('Spieltag 4'!$M:$M,'Spieltag 4'!$L:$L,Berechnungen!$A11)</f>
        <v>0</v>
      </c>
      <c r="DK11" s="60">
        <f>SUMIFS('Spieltag 4'!$O:$O,'Spieltag 4'!$P:$P,Berechnungen!$A11)</f>
        <v>0</v>
      </c>
      <c r="DL11" s="59">
        <f>SUMIFS('Spieltag 4'!$G:$G,'Spieltag 4'!$D:$D,Berechnungen!$A11)</f>
        <v>0</v>
      </c>
      <c r="DM11" s="49">
        <f>SUMIFS('Spieltag 4'!$E:$E,'Spieltag 4'!$H:$H,Berechnungen!$A11)</f>
        <v>0</v>
      </c>
      <c r="DN11" s="49">
        <f>SUMIFS('Spieltag 4'!$O:$O,'Spieltag 4'!$L:$L,Berechnungen!$A11)</f>
        <v>0</v>
      </c>
      <c r="DO11" s="50">
        <f>SUMIFS('Spieltag 4'!$M:$M,'Spieltag 4'!$P:$P,Berechnungen!$A11)</f>
        <v>0</v>
      </c>
      <c r="DP11" s="48">
        <f>COUNTIF('Spieltag 5'!$A:$T,Berechnungen!$A11)</f>
        <v>6</v>
      </c>
      <c r="DQ11" s="48">
        <f t="shared" si="29"/>
        <v>0</v>
      </c>
      <c r="DR11" s="49">
        <f t="shared" si="30"/>
        <v>0</v>
      </c>
      <c r="DS11" s="49">
        <f t="shared" si="31"/>
        <v>0</v>
      </c>
      <c r="DT11" s="49">
        <f t="shared" si="32"/>
        <v>0</v>
      </c>
      <c r="DU11" s="50">
        <f t="shared" si="33"/>
        <v>0</v>
      </c>
      <c r="DV11" s="49">
        <f>COUNTIFS('Spieltag 5'!$D:$D,$A11,'Spieltag 5'!$C:$C,0)+COUNTIFS('Spieltag 5'!$D:$D,$A11,'Spieltag 5'!$C:$C,1)+COUNTIFS('Spieltag 5'!$D:$D,$A11,'Spieltag 5'!$C:$C,2)</f>
        <v>0</v>
      </c>
      <c r="DW11" s="49">
        <f>COUNTIFS('Spieltag 5'!$H:$H,$A11,'Spieltag 5'!$I:$I,0)+COUNTIFS('Spieltag 5'!$H:$H,$A11,'Spieltag 5'!$I:$I,1)+COUNTIFS('Spieltag 5'!$H:$H,$A11,'Spieltag 5'!$I:$I,2)</f>
        <v>0</v>
      </c>
      <c r="DX11" s="49">
        <f>COUNTIFS('Spieltag 5'!$L:$L,$A11,'Spieltag 5'!$K:$K,0)+COUNTIFS('Spieltag 5'!$L:$L,$A11,'Spieltag 5'!$K:$K,1)+COUNTIFS('Spieltag 5'!$L:$L,$A11,'Spieltag 5'!$K:$K,2)</f>
        <v>0</v>
      </c>
      <c r="DY11" s="60">
        <f>COUNTIFS('Spieltag 5'!$P:$P,$A11,'Spieltag 5'!$Q:$Q,0)+COUNTIFS('Spieltag 5'!$P:$P,$A11,'Spieltag 5'!$Q:$Q,1)+COUNTIFS('Spieltag 5'!$P:$P,$A11,'Spieltag 5'!$Q:$Q,2)</f>
        <v>0</v>
      </c>
      <c r="DZ11" s="59">
        <f>SUMIFS('Spieltag 5'!$C:$C,'Spieltag 5'!$D:$D,Berechnungen!$A11)</f>
        <v>0</v>
      </c>
      <c r="EA11" s="49">
        <f>SUMIFS('Spieltag 5'!$I:$I,'Spieltag 5'!$H:$H,Berechnungen!$A11)</f>
        <v>0</v>
      </c>
      <c r="EB11" s="49">
        <f>SUMIFS('Spieltag 5'!$K:$K,'Spieltag 5'!$L:$L,Berechnungen!$A11)</f>
        <v>0</v>
      </c>
      <c r="EC11" s="60">
        <f>SUMIFS('Spieltag 5'!$Q:$Q,'Spieltag 5'!$P:$P,Berechnungen!$A11)</f>
        <v>0</v>
      </c>
      <c r="ED11" s="59">
        <f>SUMIFS('Spieltag 5'!$E:$E,'Spieltag 5'!$D:$D,Berechnungen!$A11)</f>
        <v>0</v>
      </c>
      <c r="EE11" s="49">
        <f>SUMIFS('Spieltag 5'!$G:$G,'Spieltag 5'!$H:$H,Berechnungen!$A11)</f>
        <v>0</v>
      </c>
      <c r="EF11" s="49">
        <f>SUMIFS('Spieltag 5'!$M:$M,'Spieltag 5'!$L:$L,Berechnungen!$A11)</f>
        <v>0</v>
      </c>
      <c r="EG11" s="60">
        <f>SUMIFS('Spieltag 5'!$O:$O,'Spieltag 5'!$P:$P,Berechnungen!$A11)</f>
        <v>0</v>
      </c>
      <c r="EH11" s="59">
        <f>SUMIFS('Spieltag 5'!$G:$G,'Spieltag 5'!$D:$D,Berechnungen!$A11)</f>
        <v>0</v>
      </c>
      <c r="EI11" s="49">
        <f>SUMIFS('Spieltag 5'!$E:$E,'Spieltag 5'!$H:$H,Berechnungen!$A11)</f>
        <v>0</v>
      </c>
      <c r="EJ11" s="49">
        <f>SUMIFS('Spieltag 5'!$O:$O,'Spieltag 5'!$L:$L,Berechnungen!$A11)</f>
        <v>0</v>
      </c>
      <c r="EK11" s="50">
        <f>SUMIFS('Spieltag 5'!$M:$M,'Spieltag 5'!$P:$P,Berechnungen!$A11)</f>
        <v>0</v>
      </c>
      <c r="EL11" s="49">
        <f>COUNTIFS('Spieltag 1'!$D:$D,$A11,'Spieltag 1'!$C:$C,2)</f>
        <v>0</v>
      </c>
      <c r="EM11">
        <f t="shared" si="34"/>
        <v>0</v>
      </c>
      <c r="EN11">
        <f t="shared" si="35"/>
        <v>0</v>
      </c>
      <c r="EO11" s="49">
        <f>COUNTIFS('Spieltag 2'!$D:$D,$A11,'Spieltag 2'!$C:$C,2)</f>
        <v>0</v>
      </c>
      <c r="EP11">
        <f t="shared" si="36"/>
        <v>0</v>
      </c>
      <c r="EQ11">
        <f t="shared" si="37"/>
        <v>0</v>
      </c>
      <c r="ER11" s="49">
        <f>COUNTIFS('Spieltag 3'!$D:$D,$A11,'Spieltag 3'!$C:$C,2)</f>
        <v>0</v>
      </c>
      <c r="ES11">
        <f t="shared" si="38"/>
        <v>0</v>
      </c>
      <c r="ET11">
        <f t="shared" si="39"/>
        <v>0</v>
      </c>
      <c r="EU11" s="49">
        <f>COUNTIFS('Spieltag 4'!$D:$D,$A11,'Spieltag 4'!$C:$C,2)</f>
        <v>0</v>
      </c>
      <c r="EV11">
        <f t="shared" si="40"/>
        <v>0</v>
      </c>
      <c r="EW11">
        <f t="shared" si="41"/>
        <v>0</v>
      </c>
      <c r="EX11" s="49">
        <f>COUNTIFS('Spieltag 5'!$D:$D,$A11,'Spieltag 5'!$C:$C,2)</f>
        <v>0</v>
      </c>
      <c r="EY11">
        <f t="shared" si="42"/>
        <v>0</v>
      </c>
      <c r="EZ11">
        <f t="shared" si="43"/>
        <v>0</v>
      </c>
      <c r="FA11" s="76">
        <f t="shared" si="44"/>
        <v>0</v>
      </c>
      <c r="FB11" s="76">
        <f t="shared" si="45"/>
        <v>0</v>
      </c>
      <c r="FC11" s="76">
        <f t="shared" si="46"/>
        <v>0</v>
      </c>
    </row>
    <row r="12" spans="1:159" ht="15.5" thickTop="1" thickBot="1">
      <c r="A12" s="13" t="s">
        <v>40</v>
      </c>
      <c r="B12" s="41"/>
      <c r="C12">
        <f t="shared" si="2"/>
        <v>40</v>
      </c>
      <c r="D12">
        <f t="shared" si="3"/>
        <v>20</v>
      </c>
      <c r="E12" s="48">
        <f t="shared" si="4"/>
        <v>0</v>
      </c>
      <c r="F12" s="49">
        <f t="shared" si="5"/>
        <v>0</v>
      </c>
      <c r="G12" s="49">
        <f t="shared" si="6"/>
        <v>0</v>
      </c>
      <c r="H12" s="49">
        <f t="shared" si="7"/>
        <v>0</v>
      </c>
      <c r="I12" s="50">
        <f t="shared" si="8"/>
        <v>0</v>
      </c>
      <c r="J12" s="48">
        <f>COUNTIF('Spieltag 1'!$A:$T,Berechnungen!$A12)</f>
        <v>4</v>
      </c>
      <c r="K12" s="48">
        <f t="shared" si="9"/>
        <v>0</v>
      </c>
      <c r="L12" s="49">
        <f t="shared" si="10"/>
        <v>0</v>
      </c>
      <c r="M12" s="49">
        <f t="shared" si="11"/>
        <v>0</v>
      </c>
      <c r="N12" s="49">
        <f t="shared" si="12"/>
        <v>0</v>
      </c>
      <c r="O12" s="50">
        <f t="shared" si="13"/>
        <v>0</v>
      </c>
      <c r="P12" s="49">
        <f>COUNTIFS('Spieltag 1'!$D:$D,$A12,'Spieltag 1'!$C:$C,0)+COUNTIFS('Spieltag 1'!$D:$D,$A12,'Spieltag 1'!$C:$C,1)+COUNTIFS('Spieltag 1'!$D:$D,$A12,'Spieltag 1'!$C:$C,2)</f>
        <v>0</v>
      </c>
      <c r="Q12" s="49">
        <f>COUNTIFS('Spieltag 1'!$H:$H,$A12,'Spieltag 1'!$I:$I,0)+COUNTIFS('Spieltag 1'!$H:$H,$A12,'Spieltag 1'!$I:$I,1)+COUNTIFS('Spieltag 1'!$H:$H,$A12,'Spieltag 1'!$I:$I,2)</f>
        <v>0</v>
      </c>
      <c r="R12" s="49">
        <f>COUNTIFS('Spieltag 1'!$L:$L,$A12,'Spieltag 1'!$K:$K,0)+COUNTIFS('Spieltag 1'!$L:$L,$A12,'Spieltag 1'!$K:$K,1)+COUNTIFS('Spieltag 1'!$L:$L,$A12,'Spieltag 1'!$K:$K,2)</f>
        <v>0</v>
      </c>
      <c r="S12" s="60">
        <f>COUNTIFS('Spieltag 1'!$P:$P,$A12,'Spieltag 1'!$Q:$Q,0)+COUNTIFS('Spieltag 1'!$P:$P,$A12,'Spieltag 1'!$Q:$Q,1)+COUNTIFS('Spieltag 1'!$P:$P,$A12,'Spieltag 1'!$Q:$Q,2)</f>
        <v>0</v>
      </c>
      <c r="T12" s="59">
        <f>SUMIFS('Spieltag 1'!$C:$C,'Spieltag 1'!$D:$D,Berechnungen!$A12)</f>
        <v>0</v>
      </c>
      <c r="U12" s="49">
        <f>SUMIFS('Spieltag 1'!$I:$I,'Spieltag 1'!$H:$H,Berechnungen!$A12)</f>
        <v>0</v>
      </c>
      <c r="V12" s="49">
        <f>SUMIFS('Spieltag 1'!$K:$K,'Spieltag 1'!$L:$L,Berechnungen!$A12)</f>
        <v>0</v>
      </c>
      <c r="W12" s="60">
        <f>SUMIFS('Spieltag 1'!$Q:$Q,'Spieltag 1'!$P:$P,Berechnungen!$A12)</f>
        <v>0</v>
      </c>
      <c r="X12" s="59">
        <f>SUMIFS('Spieltag 1'!$E:$E,'Spieltag 1'!$D:$D,Berechnungen!$A12)</f>
        <v>0</v>
      </c>
      <c r="Y12" s="49">
        <f>SUMIFS('Spieltag 1'!$G:$G,'Spieltag 1'!$H:$H,Berechnungen!$A12)</f>
        <v>0</v>
      </c>
      <c r="Z12" s="49">
        <f>SUMIFS('Spieltag 1'!$M:$M,'Spieltag 1'!$L:$L,Berechnungen!$A12)</f>
        <v>0</v>
      </c>
      <c r="AA12" s="60">
        <f>SUMIFS('Spieltag 1'!$O:$O,'Spieltag 1'!$P:$P,Berechnungen!$A12)</f>
        <v>0</v>
      </c>
      <c r="AB12" s="59">
        <f>SUMIFS('Spieltag 1'!$G:$G,'Spieltag 1'!$D:$D,Berechnungen!$A12)</f>
        <v>0</v>
      </c>
      <c r="AC12" s="49">
        <f>SUMIFS('Spieltag 1'!$E:$E,'Spieltag 1'!$H:$H,Berechnungen!$A12)</f>
        <v>0</v>
      </c>
      <c r="AD12" s="49">
        <f>SUMIFS('Spieltag 1'!$O:$O,'Spieltag 1'!$L:$L,Berechnungen!$A12)</f>
        <v>0</v>
      </c>
      <c r="AE12" s="60">
        <f>SUMIFS('Spieltag 1'!$M:$M,'Spieltag 1'!$P:$P,Berechnungen!$A12)</f>
        <v>0</v>
      </c>
      <c r="AF12" s="48">
        <f>COUNTIF('Spieltag 2'!$A:$T,Berechnungen!$A12)</f>
        <v>4</v>
      </c>
      <c r="AG12" s="48">
        <f t="shared" si="14"/>
        <v>0</v>
      </c>
      <c r="AH12" s="49">
        <f t="shared" si="15"/>
        <v>0</v>
      </c>
      <c r="AI12" s="49">
        <f t="shared" si="16"/>
        <v>0</v>
      </c>
      <c r="AJ12" s="49">
        <f t="shared" si="17"/>
        <v>0</v>
      </c>
      <c r="AK12" s="50">
        <f t="shared" si="18"/>
        <v>0</v>
      </c>
      <c r="AL12" s="49">
        <f>COUNTIFS('Spieltag 2'!$D:$D,$A12,'Spieltag 2'!$C:$C,0)+COUNTIFS('Spieltag 2'!$D:$D,$A12,'Spieltag 2'!$C:$C,1)+COUNTIFS('Spieltag 2'!$D:$D,$A12,'Spieltag 2'!$C:$C,2)</f>
        <v>0</v>
      </c>
      <c r="AM12" s="49">
        <f>COUNTIFS('Spieltag 2'!$H:$H,$A12,'Spieltag 2'!$I:$I,0)+COUNTIFS('Spieltag 2'!$H:$H,$A12,'Spieltag 2'!$I:$I,1)+COUNTIFS('Spieltag 2'!$H:$H,$A12,'Spieltag 2'!$I:$I,2)</f>
        <v>0</v>
      </c>
      <c r="AN12" s="49">
        <f>COUNTIFS('Spieltag 2'!$L:$L,$A12,'Spieltag 2'!$K:$K,0)+COUNTIFS('Spieltag 2'!$L:$L,$A12,'Spieltag 2'!$K:$K,1)+COUNTIFS('Spieltag 2'!$L:$L,$A12,'Spieltag 2'!$K:$K,2)</f>
        <v>0</v>
      </c>
      <c r="AO12" s="60">
        <f>COUNTIFS('Spieltag 2'!$P:$P,$A12,'Spieltag 2'!$Q:$Q,0)+COUNTIFS('Spieltag 2'!$P:$P,$A12,'Spieltag 2'!$Q:$Q,1)+COUNTIFS('Spieltag 2'!$P:$P,$A12,'Spieltag 2'!$Q:$Q,2)</f>
        <v>0</v>
      </c>
      <c r="AP12" s="59">
        <f>SUMIFS('Spieltag 2'!$C:$C,'Spieltag 2'!$D:$D,Berechnungen!$A12)</f>
        <v>0</v>
      </c>
      <c r="AQ12" s="49">
        <f>SUMIFS('Spieltag 2'!$I:$I,'Spieltag 2'!$H:$H,Berechnungen!$A12)</f>
        <v>0</v>
      </c>
      <c r="AR12" s="49">
        <f>SUMIFS('Spieltag 2'!$K:$K,'Spieltag 2'!$L:$L,Berechnungen!$A12)</f>
        <v>0</v>
      </c>
      <c r="AS12" s="60">
        <f>SUMIFS('Spieltag 2'!$Q:$Q,'Spieltag 2'!$P:$P,Berechnungen!$A12)</f>
        <v>0</v>
      </c>
      <c r="AT12" s="59">
        <f>SUMIFS('Spieltag 2'!$E:$E,'Spieltag 2'!$D:$D,Berechnungen!$A12)</f>
        <v>0</v>
      </c>
      <c r="AU12" s="49">
        <f>SUMIFS('Spieltag 2'!$G:$G,'Spieltag 2'!$H:$H,Berechnungen!$A12)</f>
        <v>0</v>
      </c>
      <c r="AV12" s="49">
        <f>SUMIFS('Spieltag 2'!$M:$M,'Spieltag 2'!$L:$L,Berechnungen!$A12)</f>
        <v>0</v>
      </c>
      <c r="AW12" s="60">
        <f>SUMIFS('Spieltag 2'!$O:$O,'Spieltag 2'!$P:$P,Berechnungen!$A12)</f>
        <v>0</v>
      </c>
      <c r="AX12" s="59">
        <f>SUMIFS('Spieltag 2'!$G:$G,'Spieltag 2'!$D:$D,Berechnungen!$A12)</f>
        <v>0</v>
      </c>
      <c r="AY12" s="49">
        <f>SUMIFS('Spieltag 2'!$E:$E,'Spieltag 2'!$H:$H,Berechnungen!$A12)</f>
        <v>0</v>
      </c>
      <c r="AZ12" s="49">
        <f>SUMIFS('Spieltag 2'!$O:$O,'Spieltag 2'!$L:$L,Berechnungen!$A12)</f>
        <v>0</v>
      </c>
      <c r="BA12" s="60">
        <f>SUMIFS('Spieltag 2'!$M:$M,'Spieltag 2'!$P:$P,Berechnungen!$A12)</f>
        <v>0</v>
      </c>
      <c r="BB12" s="48">
        <f>COUNTIF('Spieltag 3'!$A:$T,Berechnungen!$A12)</f>
        <v>4</v>
      </c>
      <c r="BC12" s="48">
        <f t="shared" si="19"/>
        <v>0</v>
      </c>
      <c r="BD12" s="49">
        <f t="shared" si="20"/>
        <v>0</v>
      </c>
      <c r="BE12" s="49">
        <f t="shared" si="21"/>
        <v>0</v>
      </c>
      <c r="BF12" s="49">
        <f t="shared" si="22"/>
        <v>0</v>
      </c>
      <c r="BG12" s="50">
        <f t="shared" si="23"/>
        <v>0</v>
      </c>
      <c r="BH12" s="49">
        <f>COUNTIFS('Spieltag 3'!$D:$D,$A12,'Spieltag 3'!$C:$C,0)+COUNTIFS('Spieltag 3'!$D:$D,$A12,'Spieltag 3'!$C:$C,1)+COUNTIFS('Spieltag 3'!$D:$D,$A12,'Spieltag 3'!$C:$C,2)</f>
        <v>0</v>
      </c>
      <c r="BI12" s="49">
        <f>COUNTIFS('Spieltag 3'!$H:$H,$A12,'Spieltag 3'!$I:$I,0)+COUNTIFS('Spieltag 3'!$H:$H,$A12,'Spieltag 3'!$I:$I,1)+COUNTIFS('Spieltag 3'!$H:$H,$A12,'Spieltag 3'!$I:$I,2)</f>
        <v>0</v>
      </c>
      <c r="BJ12" s="49">
        <f>COUNTIFS('Spieltag 3'!$L:$L,$A12,'Spieltag 3'!$K:$K,0)+COUNTIFS('Spieltag 3'!$L:$L,$A12,'Spieltag 3'!$K:$K,1)+COUNTIFS('Spieltag 3'!$L:$L,$A12,'Spieltag 3'!$K:$K,2)</f>
        <v>0</v>
      </c>
      <c r="BK12" s="60">
        <f>COUNTIFS('Spieltag 3'!$P:$P,$A12,'Spieltag 3'!$Q:$Q,0)+COUNTIFS('Spieltag 3'!$P:$P,$A12,'Spieltag 3'!$Q:$Q,1)+COUNTIFS('Spieltag 3'!$P:$P,$A12,'Spieltag 3'!$Q:$Q,2)</f>
        <v>0</v>
      </c>
      <c r="BL12" s="59">
        <f>SUMIFS('Spieltag 3'!$C:$C,'Spieltag 3'!$D:$D,Berechnungen!$A12)</f>
        <v>0</v>
      </c>
      <c r="BM12" s="49">
        <f>SUMIFS('Spieltag 3'!$I:$I,'Spieltag 3'!$H:$H,Berechnungen!$A12)</f>
        <v>0</v>
      </c>
      <c r="BN12" s="49">
        <f>SUMIFS('Spieltag 3'!$K:$K,'Spieltag 3'!$L:$L,Berechnungen!$A12)</f>
        <v>0</v>
      </c>
      <c r="BO12" s="60">
        <f>SUMIFS('Spieltag 3'!$Q:$Q,'Spieltag 3'!$P:$P,Berechnungen!$A12)</f>
        <v>0</v>
      </c>
      <c r="BP12" s="59">
        <f>SUMIFS('Spieltag 3'!$E:$E,'Spieltag 3'!$D:$D,Berechnungen!$A12)</f>
        <v>0</v>
      </c>
      <c r="BQ12" s="49">
        <f>SUMIFS('Spieltag 3'!$G:$G,'Spieltag 3'!$H:$H,Berechnungen!$A12)</f>
        <v>0</v>
      </c>
      <c r="BR12" s="49">
        <f>SUMIFS('Spieltag 3'!$M:$M,'Spieltag 3'!$L:$L,Berechnungen!$A12)</f>
        <v>0</v>
      </c>
      <c r="BS12" s="60">
        <f>SUMIFS('Spieltag 3'!$O:$O,'Spieltag 3'!$P:$P,Berechnungen!$A12)</f>
        <v>0</v>
      </c>
      <c r="BT12" s="59">
        <f>SUMIFS('Spieltag 3'!$G:$G,'Spieltag 3'!$D:$D,Berechnungen!$A12)</f>
        <v>0</v>
      </c>
      <c r="BU12" s="49">
        <f>SUMIFS('Spieltag 3'!$E:$E,'Spieltag 3'!$H:$H,Berechnungen!$A12)</f>
        <v>0</v>
      </c>
      <c r="BV12" s="49">
        <f>SUMIFS('Spieltag 3'!$O:$O,'Spieltag 3'!$L:$L,Berechnungen!$A12)</f>
        <v>0</v>
      </c>
      <c r="BW12" s="60">
        <f>SUMIFS('Spieltag 3'!$M:$M,'Spieltag 3'!$P:$P,Berechnungen!$A12)</f>
        <v>0</v>
      </c>
      <c r="BX12" s="48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50"/>
      <c r="CT12" s="48">
        <f>COUNTIF('Spieltag 4'!$A:$T,Berechnungen!$A12)</f>
        <v>4</v>
      </c>
      <c r="CU12" s="48">
        <f t="shared" si="24"/>
        <v>0</v>
      </c>
      <c r="CV12" s="49">
        <f t="shared" si="25"/>
        <v>0</v>
      </c>
      <c r="CW12" s="49">
        <f t="shared" si="26"/>
        <v>0</v>
      </c>
      <c r="CX12" s="49">
        <f t="shared" si="27"/>
        <v>0</v>
      </c>
      <c r="CY12" s="50">
        <f t="shared" si="28"/>
        <v>0</v>
      </c>
      <c r="CZ12" s="49">
        <f>COUNTIFS('Spieltag 4'!$D:$D,$A12,'Spieltag 4'!$C:$C,0)+COUNTIFS('Spieltag 4'!$D:$D,$A12,'Spieltag 4'!$C:$C,1)+COUNTIFS('Spieltag 4'!$D:$D,$A12,'Spieltag 4'!$C:$C,2)</f>
        <v>0</v>
      </c>
      <c r="DA12" s="49">
        <f>COUNTIFS('Spieltag 4'!$H:$H,$A12,'Spieltag 4'!$I:$I,0)+COUNTIFS('Spieltag 4'!$H:$H,$A12,'Spieltag 4'!$I:$I,1)+COUNTIFS('Spieltag 4'!$H:$H,$A12,'Spieltag 4'!$I:$I,2)</f>
        <v>0</v>
      </c>
      <c r="DB12" s="49">
        <f>COUNTIFS('Spieltag 4'!$L:$L,$A12,'Spieltag 4'!$K:$K,0)+COUNTIFS('Spieltag 4'!$L:$L,$A12,'Spieltag 4'!$K:$K,1)+COUNTIFS('Spieltag 4'!$L:$L,$A12,'Spieltag 4'!$K:$K,2)</f>
        <v>0</v>
      </c>
      <c r="DC12" s="60">
        <f>COUNTIFS('Spieltag 4'!$P:$P,$A12,'Spieltag 4'!$Q:$Q,0)+COUNTIFS('Spieltag 4'!$P:$P,$A12,'Spieltag 4'!$Q:$Q,1)+COUNTIFS('Spieltag 4'!$P:$P,$A12,'Spieltag 4'!$Q:$Q,2)</f>
        <v>0</v>
      </c>
      <c r="DD12" s="59">
        <f>SUMIFS('Spieltag 4'!$C:$C,'Spieltag 4'!$D:$D,Berechnungen!$A12)</f>
        <v>0</v>
      </c>
      <c r="DE12" s="49">
        <f>SUMIFS('Spieltag 4'!$I:$I,'Spieltag 4'!$H:$H,Berechnungen!$A12)</f>
        <v>0</v>
      </c>
      <c r="DF12" s="49">
        <f>SUMIFS('Spieltag 4'!$K:$K,'Spieltag 4'!$L:$L,Berechnungen!$A12)</f>
        <v>0</v>
      </c>
      <c r="DG12" s="60">
        <f>SUMIFS('Spieltag 4'!$Q:$Q,'Spieltag 4'!$P:$P,Berechnungen!$A12)</f>
        <v>0</v>
      </c>
      <c r="DH12" s="59">
        <f>SUMIFS('Spieltag 4'!$E:$E,'Spieltag 4'!$D:$D,Berechnungen!$A12)</f>
        <v>0</v>
      </c>
      <c r="DI12" s="49">
        <f>SUMIFS('Spieltag 4'!$G:$G,'Spieltag 4'!$H:$H,Berechnungen!$A12)</f>
        <v>0</v>
      </c>
      <c r="DJ12" s="49">
        <f>SUMIFS('Spieltag 4'!$M:$M,'Spieltag 4'!$L:$L,Berechnungen!$A12)</f>
        <v>0</v>
      </c>
      <c r="DK12" s="60">
        <f>SUMIFS('Spieltag 4'!$O:$O,'Spieltag 4'!$P:$P,Berechnungen!$A12)</f>
        <v>0</v>
      </c>
      <c r="DL12" s="59">
        <f>SUMIFS('Spieltag 4'!$G:$G,'Spieltag 4'!$D:$D,Berechnungen!$A12)</f>
        <v>0</v>
      </c>
      <c r="DM12" s="49">
        <f>SUMIFS('Spieltag 4'!$E:$E,'Spieltag 4'!$H:$H,Berechnungen!$A12)</f>
        <v>0</v>
      </c>
      <c r="DN12" s="49">
        <f>SUMIFS('Spieltag 4'!$O:$O,'Spieltag 4'!$L:$L,Berechnungen!$A12)</f>
        <v>0</v>
      </c>
      <c r="DO12" s="50">
        <f>SUMIFS('Spieltag 4'!$M:$M,'Spieltag 4'!$P:$P,Berechnungen!$A12)</f>
        <v>0</v>
      </c>
      <c r="DP12" s="48">
        <f>COUNTIF('Spieltag 5'!$A:$T,Berechnungen!$A12)</f>
        <v>4</v>
      </c>
      <c r="DQ12" s="48">
        <f t="shared" si="29"/>
        <v>0</v>
      </c>
      <c r="DR12" s="49">
        <f t="shared" si="30"/>
        <v>0</v>
      </c>
      <c r="DS12" s="49">
        <f t="shared" si="31"/>
        <v>0</v>
      </c>
      <c r="DT12" s="49">
        <f t="shared" si="32"/>
        <v>0</v>
      </c>
      <c r="DU12" s="50">
        <f t="shared" si="33"/>
        <v>0</v>
      </c>
      <c r="DV12" s="49">
        <f>COUNTIFS('Spieltag 5'!$D:$D,$A12,'Spieltag 5'!$C:$C,0)+COUNTIFS('Spieltag 5'!$D:$D,$A12,'Spieltag 5'!$C:$C,1)+COUNTIFS('Spieltag 5'!$D:$D,$A12,'Spieltag 5'!$C:$C,2)</f>
        <v>0</v>
      </c>
      <c r="DW12" s="49">
        <f>COUNTIFS('Spieltag 5'!$H:$H,$A12,'Spieltag 5'!$I:$I,0)+COUNTIFS('Spieltag 5'!$H:$H,$A12,'Spieltag 5'!$I:$I,1)+COUNTIFS('Spieltag 5'!$H:$H,$A12,'Spieltag 5'!$I:$I,2)</f>
        <v>0</v>
      </c>
      <c r="DX12" s="49">
        <f>COUNTIFS('Spieltag 5'!$L:$L,$A12,'Spieltag 5'!$K:$K,0)+COUNTIFS('Spieltag 5'!$L:$L,$A12,'Spieltag 5'!$K:$K,1)+COUNTIFS('Spieltag 5'!$L:$L,$A12,'Spieltag 5'!$K:$K,2)</f>
        <v>0</v>
      </c>
      <c r="DY12" s="60">
        <f>COUNTIFS('Spieltag 5'!$P:$P,$A12,'Spieltag 5'!$Q:$Q,0)+COUNTIFS('Spieltag 5'!$P:$P,$A12,'Spieltag 5'!$Q:$Q,1)+COUNTIFS('Spieltag 5'!$P:$P,$A12,'Spieltag 5'!$Q:$Q,2)</f>
        <v>0</v>
      </c>
      <c r="DZ12" s="59">
        <f>SUMIFS('Spieltag 5'!$C:$C,'Spieltag 5'!$D:$D,Berechnungen!$A12)</f>
        <v>0</v>
      </c>
      <c r="EA12" s="49">
        <f>SUMIFS('Spieltag 5'!$I:$I,'Spieltag 5'!$H:$H,Berechnungen!$A12)</f>
        <v>0</v>
      </c>
      <c r="EB12" s="49">
        <f>SUMIFS('Spieltag 5'!$K:$K,'Spieltag 5'!$L:$L,Berechnungen!$A12)</f>
        <v>0</v>
      </c>
      <c r="EC12" s="60">
        <f>SUMIFS('Spieltag 5'!$Q:$Q,'Spieltag 5'!$P:$P,Berechnungen!$A12)</f>
        <v>0</v>
      </c>
      <c r="ED12" s="59">
        <f>SUMIFS('Spieltag 5'!$E:$E,'Spieltag 5'!$D:$D,Berechnungen!$A12)</f>
        <v>0</v>
      </c>
      <c r="EE12" s="49">
        <f>SUMIFS('Spieltag 5'!$G:$G,'Spieltag 5'!$H:$H,Berechnungen!$A12)</f>
        <v>0</v>
      </c>
      <c r="EF12" s="49">
        <f>SUMIFS('Spieltag 5'!$M:$M,'Spieltag 5'!$L:$L,Berechnungen!$A12)</f>
        <v>0</v>
      </c>
      <c r="EG12" s="60">
        <f>SUMIFS('Spieltag 5'!$O:$O,'Spieltag 5'!$P:$P,Berechnungen!$A12)</f>
        <v>0</v>
      </c>
      <c r="EH12" s="59">
        <f>SUMIFS('Spieltag 5'!$G:$G,'Spieltag 5'!$D:$D,Berechnungen!$A12)</f>
        <v>0</v>
      </c>
      <c r="EI12" s="49">
        <f>SUMIFS('Spieltag 5'!$E:$E,'Spieltag 5'!$H:$H,Berechnungen!$A12)</f>
        <v>0</v>
      </c>
      <c r="EJ12" s="49">
        <f>SUMIFS('Spieltag 5'!$O:$O,'Spieltag 5'!$L:$L,Berechnungen!$A12)</f>
        <v>0</v>
      </c>
      <c r="EK12" s="50">
        <f>SUMIFS('Spieltag 5'!$M:$M,'Spieltag 5'!$P:$P,Berechnungen!$A12)</f>
        <v>0</v>
      </c>
      <c r="EL12" s="49">
        <f>COUNTIFS('Spieltag 1'!$D:$D,$A12,'Spieltag 1'!$C:$C,2)</f>
        <v>0</v>
      </c>
      <c r="EM12">
        <f t="shared" si="34"/>
        <v>0</v>
      </c>
      <c r="EN12">
        <f t="shared" si="35"/>
        <v>0</v>
      </c>
      <c r="EO12" s="49">
        <f>COUNTIFS('Spieltag 2'!$D:$D,$A12,'Spieltag 2'!$C:$C,2)</f>
        <v>0</v>
      </c>
      <c r="EP12">
        <f t="shared" si="36"/>
        <v>0</v>
      </c>
      <c r="EQ12">
        <f t="shared" si="37"/>
        <v>0</v>
      </c>
      <c r="ER12" s="49">
        <f>COUNTIFS('Spieltag 3'!$D:$D,$A12,'Spieltag 3'!$C:$C,2)</f>
        <v>0</v>
      </c>
      <c r="ES12">
        <f t="shared" si="38"/>
        <v>0</v>
      </c>
      <c r="ET12">
        <f t="shared" si="39"/>
        <v>0</v>
      </c>
      <c r="EU12" s="49">
        <f>COUNTIFS('Spieltag 4'!$D:$D,$A12,'Spieltag 4'!$C:$C,2)</f>
        <v>0</v>
      </c>
      <c r="EV12">
        <f t="shared" si="40"/>
        <v>0</v>
      </c>
      <c r="EW12">
        <f t="shared" si="41"/>
        <v>0</v>
      </c>
      <c r="EX12" s="49">
        <f>COUNTIFS('Spieltag 5'!$D:$D,$A12,'Spieltag 5'!$C:$C,2)</f>
        <v>0</v>
      </c>
      <c r="EY12">
        <f t="shared" si="42"/>
        <v>0</v>
      </c>
      <c r="EZ12">
        <f t="shared" si="43"/>
        <v>0</v>
      </c>
      <c r="FA12" s="76">
        <f t="shared" si="44"/>
        <v>0</v>
      </c>
      <c r="FB12" s="76">
        <f t="shared" si="45"/>
        <v>0</v>
      </c>
      <c r="FC12" s="76">
        <f t="shared" si="46"/>
        <v>0</v>
      </c>
    </row>
    <row r="13" spans="1:159" ht="15.5" thickTop="1" thickBot="1">
      <c r="A13" s="13" t="s">
        <v>41</v>
      </c>
      <c r="B13" s="41"/>
      <c r="C13">
        <f t="shared" si="2"/>
        <v>40</v>
      </c>
      <c r="D13">
        <f t="shared" si="3"/>
        <v>20</v>
      </c>
      <c r="E13" s="48">
        <f t="shared" si="4"/>
        <v>0</v>
      </c>
      <c r="F13" s="49">
        <f t="shared" si="5"/>
        <v>0</v>
      </c>
      <c r="G13" s="49">
        <f t="shared" si="6"/>
        <v>0</v>
      </c>
      <c r="H13" s="49">
        <f t="shared" si="7"/>
        <v>0</v>
      </c>
      <c r="I13" s="50">
        <f t="shared" si="8"/>
        <v>0</v>
      </c>
      <c r="J13" s="48">
        <f>COUNTIF('Spieltag 1'!$A:$T,Berechnungen!$A13)</f>
        <v>4</v>
      </c>
      <c r="K13" s="48">
        <f t="shared" si="9"/>
        <v>0</v>
      </c>
      <c r="L13" s="49">
        <f t="shared" si="10"/>
        <v>0</v>
      </c>
      <c r="M13" s="49">
        <f t="shared" si="11"/>
        <v>0</v>
      </c>
      <c r="N13" s="49">
        <f t="shared" si="12"/>
        <v>0</v>
      </c>
      <c r="O13" s="50">
        <f t="shared" si="13"/>
        <v>0</v>
      </c>
      <c r="P13" s="49">
        <f>COUNTIFS('Spieltag 1'!$D:$D,$A13,'Spieltag 1'!$C:$C,0)+COUNTIFS('Spieltag 1'!$D:$D,$A13,'Spieltag 1'!$C:$C,1)+COUNTIFS('Spieltag 1'!$D:$D,$A13,'Spieltag 1'!$C:$C,2)</f>
        <v>0</v>
      </c>
      <c r="Q13" s="49">
        <f>COUNTIFS('Spieltag 1'!$H:$H,$A13,'Spieltag 1'!$I:$I,0)+COUNTIFS('Spieltag 1'!$H:$H,$A13,'Spieltag 1'!$I:$I,1)+COUNTIFS('Spieltag 1'!$H:$H,$A13,'Spieltag 1'!$I:$I,2)</f>
        <v>0</v>
      </c>
      <c r="R13" s="49">
        <f>COUNTIFS('Spieltag 1'!$L:$L,$A13,'Spieltag 1'!$K:$K,0)+COUNTIFS('Spieltag 1'!$L:$L,$A13,'Spieltag 1'!$K:$K,1)+COUNTIFS('Spieltag 1'!$L:$L,$A13,'Spieltag 1'!$K:$K,2)</f>
        <v>0</v>
      </c>
      <c r="S13" s="60">
        <f>COUNTIFS('Spieltag 1'!$P:$P,$A13,'Spieltag 1'!$Q:$Q,0)+COUNTIFS('Spieltag 1'!$P:$P,$A13,'Spieltag 1'!$Q:$Q,1)+COUNTIFS('Spieltag 1'!$P:$P,$A13,'Spieltag 1'!$Q:$Q,2)</f>
        <v>0</v>
      </c>
      <c r="T13" s="59">
        <f>SUMIFS('Spieltag 1'!$C:$C,'Spieltag 1'!$D:$D,Berechnungen!$A13)</f>
        <v>0</v>
      </c>
      <c r="U13" s="49">
        <f>SUMIFS('Spieltag 1'!$I:$I,'Spieltag 1'!$H:$H,Berechnungen!$A13)</f>
        <v>0</v>
      </c>
      <c r="V13" s="49">
        <f>SUMIFS('Spieltag 1'!$K:$K,'Spieltag 1'!$L:$L,Berechnungen!$A13)</f>
        <v>0</v>
      </c>
      <c r="W13" s="60">
        <f>SUMIFS('Spieltag 1'!$Q:$Q,'Spieltag 1'!$P:$P,Berechnungen!$A13)</f>
        <v>0</v>
      </c>
      <c r="X13" s="59">
        <f>SUMIFS('Spieltag 1'!$E:$E,'Spieltag 1'!$D:$D,Berechnungen!$A13)</f>
        <v>0</v>
      </c>
      <c r="Y13" s="49">
        <f>SUMIFS('Spieltag 1'!$G:$G,'Spieltag 1'!$H:$H,Berechnungen!$A13)</f>
        <v>0</v>
      </c>
      <c r="Z13" s="49">
        <f>SUMIFS('Spieltag 1'!$M:$M,'Spieltag 1'!$L:$L,Berechnungen!$A13)</f>
        <v>0</v>
      </c>
      <c r="AA13" s="60">
        <f>SUMIFS('Spieltag 1'!$O:$O,'Spieltag 1'!$P:$P,Berechnungen!$A13)</f>
        <v>0</v>
      </c>
      <c r="AB13" s="59">
        <f>SUMIFS('Spieltag 1'!$G:$G,'Spieltag 1'!$D:$D,Berechnungen!$A13)</f>
        <v>0</v>
      </c>
      <c r="AC13" s="49">
        <f>SUMIFS('Spieltag 1'!$E:$E,'Spieltag 1'!$H:$H,Berechnungen!$A13)</f>
        <v>0</v>
      </c>
      <c r="AD13" s="49">
        <f>SUMIFS('Spieltag 1'!$O:$O,'Spieltag 1'!$L:$L,Berechnungen!$A13)</f>
        <v>0</v>
      </c>
      <c r="AE13" s="60">
        <f>SUMIFS('Spieltag 1'!$M:$M,'Spieltag 1'!$P:$P,Berechnungen!$A13)</f>
        <v>0</v>
      </c>
      <c r="AF13" s="48">
        <f>COUNTIF('Spieltag 2'!$A:$T,Berechnungen!$A13)</f>
        <v>4</v>
      </c>
      <c r="AG13" s="48">
        <f t="shared" si="14"/>
        <v>0</v>
      </c>
      <c r="AH13" s="49">
        <f t="shared" si="15"/>
        <v>0</v>
      </c>
      <c r="AI13" s="49">
        <f t="shared" si="16"/>
        <v>0</v>
      </c>
      <c r="AJ13" s="49">
        <f t="shared" si="17"/>
        <v>0</v>
      </c>
      <c r="AK13" s="50">
        <f t="shared" si="18"/>
        <v>0</v>
      </c>
      <c r="AL13" s="49">
        <f>COUNTIFS('Spieltag 2'!$D:$D,$A13,'Spieltag 2'!$C:$C,0)+COUNTIFS('Spieltag 2'!$D:$D,$A13,'Spieltag 2'!$C:$C,1)+COUNTIFS('Spieltag 2'!$D:$D,$A13,'Spieltag 2'!$C:$C,2)</f>
        <v>0</v>
      </c>
      <c r="AM13" s="49">
        <f>COUNTIFS('Spieltag 2'!$H:$H,$A13,'Spieltag 2'!$I:$I,0)+COUNTIFS('Spieltag 2'!$H:$H,$A13,'Spieltag 2'!$I:$I,1)+COUNTIFS('Spieltag 2'!$H:$H,$A13,'Spieltag 2'!$I:$I,2)</f>
        <v>0</v>
      </c>
      <c r="AN13" s="49">
        <f>COUNTIFS('Spieltag 2'!$L:$L,$A13,'Spieltag 2'!$K:$K,0)+COUNTIFS('Spieltag 2'!$L:$L,$A13,'Spieltag 2'!$K:$K,1)+COUNTIFS('Spieltag 2'!$L:$L,$A13,'Spieltag 2'!$K:$K,2)</f>
        <v>0</v>
      </c>
      <c r="AO13" s="60">
        <f>COUNTIFS('Spieltag 2'!$P:$P,$A13,'Spieltag 2'!$Q:$Q,0)+COUNTIFS('Spieltag 2'!$P:$P,$A13,'Spieltag 2'!$Q:$Q,1)+COUNTIFS('Spieltag 2'!$P:$P,$A13,'Spieltag 2'!$Q:$Q,2)</f>
        <v>0</v>
      </c>
      <c r="AP13" s="59">
        <f>SUMIFS('Spieltag 2'!$C:$C,'Spieltag 2'!$D:$D,Berechnungen!$A13)</f>
        <v>0</v>
      </c>
      <c r="AQ13" s="49">
        <f>SUMIFS('Spieltag 2'!$I:$I,'Spieltag 2'!$H:$H,Berechnungen!$A13)</f>
        <v>0</v>
      </c>
      <c r="AR13" s="49">
        <f>SUMIFS('Spieltag 2'!$K:$K,'Spieltag 2'!$L:$L,Berechnungen!$A13)</f>
        <v>0</v>
      </c>
      <c r="AS13" s="60">
        <f>SUMIFS('Spieltag 2'!$Q:$Q,'Spieltag 2'!$P:$P,Berechnungen!$A13)</f>
        <v>0</v>
      </c>
      <c r="AT13" s="59">
        <f>SUMIFS('Spieltag 2'!$E:$E,'Spieltag 2'!$D:$D,Berechnungen!$A13)</f>
        <v>0</v>
      </c>
      <c r="AU13" s="49">
        <f>SUMIFS('Spieltag 2'!$G:$G,'Spieltag 2'!$H:$H,Berechnungen!$A13)</f>
        <v>0</v>
      </c>
      <c r="AV13" s="49">
        <f>SUMIFS('Spieltag 2'!$M:$M,'Spieltag 2'!$L:$L,Berechnungen!$A13)</f>
        <v>0</v>
      </c>
      <c r="AW13" s="60">
        <f>SUMIFS('Spieltag 2'!$O:$O,'Spieltag 2'!$P:$P,Berechnungen!$A13)</f>
        <v>0</v>
      </c>
      <c r="AX13" s="59">
        <f>SUMIFS('Spieltag 2'!$G:$G,'Spieltag 2'!$D:$D,Berechnungen!$A13)</f>
        <v>0</v>
      </c>
      <c r="AY13" s="49">
        <f>SUMIFS('Spieltag 2'!$E:$E,'Spieltag 2'!$H:$H,Berechnungen!$A13)</f>
        <v>0</v>
      </c>
      <c r="AZ13" s="49">
        <f>SUMIFS('Spieltag 2'!$O:$O,'Spieltag 2'!$L:$L,Berechnungen!$A13)</f>
        <v>0</v>
      </c>
      <c r="BA13" s="60">
        <f>SUMIFS('Spieltag 2'!$M:$M,'Spieltag 2'!$P:$P,Berechnungen!$A13)</f>
        <v>0</v>
      </c>
      <c r="BB13" s="48">
        <f>COUNTIF('Spieltag 3'!$A:$T,Berechnungen!$A13)</f>
        <v>4</v>
      </c>
      <c r="BC13" s="48">
        <f t="shared" si="19"/>
        <v>0</v>
      </c>
      <c r="BD13" s="49">
        <f t="shared" si="20"/>
        <v>0</v>
      </c>
      <c r="BE13" s="49">
        <f t="shared" si="21"/>
        <v>0</v>
      </c>
      <c r="BF13" s="49">
        <f t="shared" si="22"/>
        <v>0</v>
      </c>
      <c r="BG13" s="50">
        <f t="shared" si="23"/>
        <v>0</v>
      </c>
      <c r="BH13" s="49">
        <f>COUNTIFS('Spieltag 3'!$D:$D,$A13,'Spieltag 3'!$C:$C,0)+COUNTIFS('Spieltag 3'!$D:$D,$A13,'Spieltag 3'!$C:$C,1)+COUNTIFS('Spieltag 3'!$D:$D,$A13,'Spieltag 3'!$C:$C,2)</f>
        <v>0</v>
      </c>
      <c r="BI13" s="49">
        <f>COUNTIFS('Spieltag 3'!$H:$H,$A13,'Spieltag 3'!$I:$I,0)+COUNTIFS('Spieltag 3'!$H:$H,$A13,'Spieltag 3'!$I:$I,1)+COUNTIFS('Spieltag 3'!$H:$H,$A13,'Spieltag 3'!$I:$I,2)</f>
        <v>0</v>
      </c>
      <c r="BJ13" s="49">
        <f>COUNTIFS('Spieltag 3'!$L:$L,$A13,'Spieltag 3'!$K:$K,0)+COUNTIFS('Spieltag 3'!$L:$L,$A13,'Spieltag 3'!$K:$K,1)+COUNTIFS('Spieltag 3'!$L:$L,$A13,'Spieltag 3'!$K:$K,2)</f>
        <v>0</v>
      </c>
      <c r="BK13" s="60">
        <f>COUNTIFS('Spieltag 3'!$P:$P,$A13,'Spieltag 3'!$Q:$Q,0)+COUNTIFS('Spieltag 3'!$P:$P,$A13,'Spieltag 3'!$Q:$Q,1)+COUNTIFS('Spieltag 3'!$P:$P,$A13,'Spieltag 3'!$Q:$Q,2)</f>
        <v>0</v>
      </c>
      <c r="BL13" s="59">
        <f>SUMIFS('Spieltag 3'!$C:$C,'Spieltag 3'!$D:$D,Berechnungen!$A13)</f>
        <v>0</v>
      </c>
      <c r="BM13" s="49">
        <f>SUMIFS('Spieltag 3'!$I:$I,'Spieltag 3'!$H:$H,Berechnungen!$A13)</f>
        <v>0</v>
      </c>
      <c r="BN13" s="49">
        <f>SUMIFS('Spieltag 3'!$K:$K,'Spieltag 3'!$L:$L,Berechnungen!$A13)</f>
        <v>0</v>
      </c>
      <c r="BO13" s="60">
        <f>SUMIFS('Spieltag 3'!$Q:$Q,'Spieltag 3'!$P:$P,Berechnungen!$A13)</f>
        <v>0</v>
      </c>
      <c r="BP13" s="59">
        <f>SUMIFS('Spieltag 3'!$E:$E,'Spieltag 3'!$D:$D,Berechnungen!$A13)</f>
        <v>0</v>
      </c>
      <c r="BQ13" s="49">
        <f>SUMIFS('Spieltag 3'!$G:$G,'Spieltag 3'!$H:$H,Berechnungen!$A13)</f>
        <v>0</v>
      </c>
      <c r="BR13" s="49">
        <f>SUMIFS('Spieltag 3'!$M:$M,'Spieltag 3'!$L:$L,Berechnungen!$A13)</f>
        <v>0</v>
      </c>
      <c r="BS13" s="60">
        <f>SUMIFS('Spieltag 3'!$O:$O,'Spieltag 3'!$P:$P,Berechnungen!$A13)</f>
        <v>0</v>
      </c>
      <c r="BT13" s="59">
        <f>SUMIFS('Spieltag 3'!$G:$G,'Spieltag 3'!$D:$D,Berechnungen!$A13)</f>
        <v>0</v>
      </c>
      <c r="BU13" s="49">
        <f>SUMIFS('Spieltag 3'!$E:$E,'Spieltag 3'!$H:$H,Berechnungen!$A13)</f>
        <v>0</v>
      </c>
      <c r="BV13" s="49">
        <f>SUMIFS('Spieltag 3'!$O:$O,'Spieltag 3'!$L:$L,Berechnungen!$A13)</f>
        <v>0</v>
      </c>
      <c r="BW13" s="60">
        <f>SUMIFS('Spieltag 3'!$M:$M,'Spieltag 3'!$P:$P,Berechnungen!$A13)</f>
        <v>0</v>
      </c>
      <c r="BX13" s="48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50"/>
      <c r="CT13" s="48">
        <f>COUNTIF('Spieltag 4'!$A:$T,Berechnungen!$A13)</f>
        <v>4</v>
      </c>
      <c r="CU13" s="48">
        <f t="shared" si="24"/>
        <v>0</v>
      </c>
      <c r="CV13" s="49">
        <f t="shared" si="25"/>
        <v>0</v>
      </c>
      <c r="CW13" s="49">
        <f t="shared" si="26"/>
        <v>0</v>
      </c>
      <c r="CX13" s="49">
        <f t="shared" si="27"/>
        <v>0</v>
      </c>
      <c r="CY13" s="50">
        <f t="shared" si="28"/>
        <v>0</v>
      </c>
      <c r="CZ13" s="49">
        <f>COUNTIFS('Spieltag 4'!$D:$D,$A13,'Spieltag 4'!$C:$C,0)+COUNTIFS('Spieltag 4'!$D:$D,$A13,'Spieltag 4'!$C:$C,1)+COUNTIFS('Spieltag 4'!$D:$D,$A13,'Spieltag 4'!$C:$C,2)</f>
        <v>0</v>
      </c>
      <c r="DA13" s="49">
        <f>COUNTIFS('Spieltag 4'!$H:$H,$A13,'Spieltag 4'!$I:$I,0)+COUNTIFS('Spieltag 4'!$H:$H,$A13,'Spieltag 4'!$I:$I,1)+COUNTIFS('Spieltag 4'!$H:$H,$A13,'Spieltag 4'!$I:$I,2)</f>
        <v>0</v>
      </c>
      <c r="DB13" s="49">
        <f>COUNTIFS('Spieltag 4'!$L:$L,$A13,'Spieltag 4'!$K:$K,0)+COUNTIFS('Spieltag 4'!$L:$L,$A13,'Spieltag 4'!$K:$K,1)+COUNTIFS('Spieltag 4'!$L:$L,$A13,'Spieltag 4'!$K:$K,2)</f>
        <v>0</v>
      </c>
      <c r="DC13" s="60">
        <f>COUNTIFS('Spieltag 4'!$P:$P,$A13,'Spieltag 4'!$Q:$Q,0)+COUNTIFS('Spieltag 4'!$P:$P,$A13,'Spieltag 4'!$Q:$Q,1)+COUNTIFS('Spieltag 4'!$P:$P,$A13,'Spieltag 4'!$Q:$Q,2)</f>
        <v>0</v>
      </c>
      <c r="DD13" s="59">
        <f>SUMIFS('Spieltag 4'!$C:$C,'Spieltag 4'!$D:$D,Berechnungen!$A13)</f>
        <v>0</v>
      </c>
      <c r="DE13" s="49">
        <f>SUMIFS('Spieltag 4'!$I:$I,'Spieltag 4'!$H:$H,Berechnungen!$A13)</f>
        <v>0</v>
      </c>
      <c r="DF13" s="49">
        <f>SUMIFS('Spieltag 4'!$K:$K,'Spieltag 4'!$L:$L,Berechnungen!$A13)</f>
        <v>0</v>
      </c>
      <c r="DG13" s="60">
        <f>SUMIFS('Spieltag 4'!$Q:$Q,'Spieltag 4'!$P:$P,Berechnungen!$A13)</f>
        <v>0</v>
      </c>
      <c r="DH13" s="59">
        <f>SUMIFS('Spieltag 4'!$E:$E,'Spieltag 4'!$D:$D,Berechnungen!$A13)</f>
        <v>0</v>
      </c>
      <c r="DI13" s="49">
        <f>SUMIFS('Spieltag 4'!$G:$G,'Spieltag 4'!$H:$H,Berechnungen!$A13)</f>
        <v>0</v>
      </c>
      <c r="DJ13" s="49">
        <f>SUMIFS('Spieltag 4'!$M:$M,'Spieltag 4'!$L:$L,Berechnungen!$A13)</f>
        <v>0</v>
      </c>
      <c r="DK13" s="60">
        <f>SUMIFS('Spieltag 4'!$O:$O,'Spieltag 4'!$P:$P,Berechnungen!$A13)</f>
        <v>0</v>
      </c>
      <c r="DL13" s="59">
        <f>SUMIFS('Spieltag 4'!$G:$G,'Spieltag 4'!$D:$D,Berechnungen!$A13)</f>
        <v>0</v>
      </c>
      <c r="DM13" s="49">
        <f>SUMIFS('Spieltag 4'!$E:$E,'Spieltag 4'!$H:$H,Berechnungen!$A13)</f>
        <v>0</v>
      </c>
      <c r="DN13" s="49">
        <f>SUMIFS('Spieltag 4'!$O:$O,'Spieltag 4'!$L:$L,Berechnungen!$A13)</f>
        <v>0</v>
      </c>
      <c r="DO13" s="50">
        <f>SUMIFS('Spieltag 4'!$M:$M,'Spieltag 4'!$P:$P,Berechnungen!$A13)</f>
        <v>0</v>
      </c>
      <c r="DP13" s="48">
        <f>COUNTIF('Spieltag 5'!$A:$T,Berechnungen!$A13)</f>
        <v>4</v>
      </c>
      <c r="DQ13" s="48">
        <f t="shared" si="29"/>
        <v>0</v>
      </c>
      <c r="DR13" s="49">
        <f t="shared" si="30"/>
        <v>0</v>
      </c>
      <c r="DS13" s="49">
        <f t="shared" si="31"/>
        <v>0</v>
      </c>
      <c r="DT13" s="49">
        <f t="shared" si="32"/>
        <v>0</v>
      </c>
      <c r="DU13" s="50">
        <f t="shared" si="33"/>
        <v>0</v>
      </c>
      <c r="DV13" s="49">
        <f>COUNTIFS('Spieltag 5'!$D:$D,$A13,'Spieltag 5'!$C:$C,0)+COUNTIFS('Spieltag 5'!$D:$D,$A13,'Spieltag 5'!$C:$C,1)+COUNTIFS('Spieltag 5'!$D:$D,$A13,'Spieltag 5'!$C:$C,2)</f>
        <v>0</v>
      </c>
      <c r="DW13" s="49">
        <f>COUNTIFS('Spieltag 5'!$H:$H,$A13,'Spieltag 5'!$I:$I,0)+COUNTIFS('Spieltag 5'!$H:$H,$A13,'Spieltag 5'!$I:$I,1)+COUNTIFS('Spieltag 5'!$H:$H,$A13,'Spieltag 5'!$I:$I,2)</f>
        <v>0</v>
      </c>
      <c r="DX13" s="49">
        <f>COUNTIFS('Spieltag 5'!$L:$L,$A13,'Spieltag 5'!$K:$K,0)+COUNTIFS('Spieltag 5'!$L:$L,$A13,'Spieltag 5'!$K:$K,1)+COUNTIFS('Spieltag 5'!$L:$L,$A13,'Spieltag 5'!$K:$K,2)</f>
        <v>0</v>
      </c>
      <c r="DY13" s="60">
        <f>COUNTIFS('Spieltag 5'!$P:$P,$A13,'Spieltag 5'!$Q:$Q,0)+COUNTIFS('Spieltag 5'!$P:$P,$A13,'Spieltag 5'!$Q:$Q,1)+COUNTIFS('Spieltag 5'!$P:$P,$A13,'Spieltag 5'!$Q:$Q,2)</f>
        <v>0</v>
      </c>
      <c r="DZ13" s="59">
        <f>SUMIFS('Spieltag 5'!$C:$C,'Spieltag 5'!$D:$D,Berechnungen!$A13)</f>
        <v>0</v>
      </c>
      <c r="EA13" s="49">
        <f>SUMIFS('Spieltag 5'!$I:$I,'Spieltag 5'!$H:$H,Berechnungen!$A13)</f>
        <v>0</v>
      </c>
      <c r="EB13" s="49">
        <f>SUMIFS('Spieltag 5'!$K:$K,'Spieltag 5'!$L:$L,Berechnungen!$A13)</f>
        <v>0</v>
      </c>
      <c r="EC13" s="60">
        <f>SUMIFS('Spieltag 5'!$Q:$Q,'Spieltag 5'!$P:$P,Berechnungen!$A13)</f>
        <v>0</v>
      </c>
      <c r="ED13" s="59">
        <f>SUMIFS('Spieltag 5'!$E:$E,'Spieltag 5'!$D:$D,Berechnungen!$A13)</f>
        <v>0</v>
      </c>
      <c r="EE13" s="49">
        <f>SUMIFS('Spieltag 5'!$G:$G,'Spieltag 5'!$H:$H,Berechnungen!$A13)</f>
        <v>0</v>
      </c>
      <c r="EF13" s="49">
        <f>SUMIFS('Spieltag 5'!$M:$M,'Spieltag 5'!$L:$L,Berechnungen!$A13)</f>
        <v>0</v>
      </c>
      <c r="EG13" s="60">
        <f>SUMIFS('Spieltag 5'!$O:$O,'Spieltag 5'!$P:$P,Berechnungen!$A13)</f>
        <v>0</v>
      </c>
      <c r="EH13" s="59">
        <f>SUMIFS('Spieltag 5'!$G:$G,'Spieltag 5'!$D:$D,Berechnungen!$A13)</f>
        <v>0</v>
      </c>
      <c r="EI13" s="49">
        <f>SUMIFS('Spieltag 5'!$E:$E,'Spieltag 5'!$H:$H,Berechnungen!$A13)</f>
        <v>0</v>
      </c>
      <c r="EJ13" s="49">
        <f>SUMIFS('Spieltag 5'!$O:$O,'Spieltag 5'!$L:$L,Berechnungen!$A13)</f>
        <v>0</v>
      </c>
      <c r="EK13" s="50">
        <f>SUMIFS('Spieltag 5'!$M:$M,'Spieltag 5'!$P:$P,Berechnungen!$A13)</f>
        <v>0</v>
      </c>
      <c r="EL13" s="49">
        <f>COUNTIFS('Spieltag 1'!$D:$D,$A13,'Spieltag 1'!$C:$C,2)</f>
        <v>0</v>
      </c>
      <c r="EM13">
        <f t="shared" si="34"/>
        <v>0</v>
      </c>
      <c r="EN13">
        <f t="shared" si="35"/>
        <v>0</v>
      </c>
      <c r="EO13" s="49">
        <f>COUNTIFS('Spieltag 2'!$D:$D,$A13,'Spieltag 2'!$C:$C,2)</f>
        <v>0</v>
      </c>
      <c r="EP13">
        <f t="shared" si="36"/>
        <v>0</v>
      </c>
      <c r="EQ13">
        <f t="shared" si="37"/>
        <v>0</v>
      </c>
      <c r="ER13" s="49">
        <f>COUNTIFS('Spieltag 3'!$D:$D,$A13,'Spieltag 3'!$C:$C,2)</f>
        <v>0</v>
      </c>
      <c r="ES13">
        <f t="shared" si="38"/>
        <v>0</v>
      </c>
      <c r="ET13">
        <f t="shared" si="39"/>
        <v>0</v>
      </c>
      <c r="EU13" s="49">
        <f>COUNTIFS('Spieltag 4'!$D:$D,$A13,'Spieltag 4'!$C:$C,2)</f>
        <v>0</v>
      </c>
      <c r="EV13">
        <f t="shared" si="40"/>
        <v>0</v>
      </c>
      <c r="EW13">
        <f t="shared" si="41"/>
        <v>0</v>
      </c>
      <c r="EX13" s="49">
        <f>COUNTIFS('Spieltag 5'!$D:$D,$A13,'Spieltag 5'!$C:$C,2)</f>
        <v>0</v>
      </c>
      <c r="EY13">
        <f t="shared" si="42"/>
        <v>0</v>
      </c>
      <c r="EZ13">
        <f t="shared" si="43"/>
        <v>0</v>
      </c>
      <c r="FA13" s="76">
        <f t="shared" si="44"/>
        <v>0</v>
      </c>
      <c r="FB13" s="76">
        <f t="shared" si="45"/>
        <v>0</v>
      </c>
      <c r="FC13" s="76">
        <f t="shared" si="46"/>
        <v>0</v>
      </c>
    </row>
    <row r="14" spans="1:159" ht="15.5" thickTop="1" thickBot="1">
      <c r="A14" s="23" t="s">
        <v>42</v>
      </c>
      <c r="B14" s="41"/>
      <c r="C14">
        <f t="shared" si="2"/>
        <v>40</v>
      </c>
      <c r="D14">
        <f t="shared" si="3"/>
        <v>20</v>
      </c>
      <c r="E14" s="48">
        <f t="shared" si="4"/>
        <v>0</v>
      </c>
      <c r="F14" s="49">
        <f t="shared" si="5"/>
        <v>0</v>
      </c>
      <c r="G14" s="49">
        <f t="shared" si="6"/>
        <v>0</v>
      </c>
      <c r="H14" s="49">
        <f t="shared" si="7"/>
        <v>0</v>
      </c>
      <c r="I14" s="50">
        <f t="shared" si="8"/>
        <v>0</v>
      </c>
      <c r="J14" s="48">
        <f>COUNTIF('Spieltag 1'!$A:$T,Berechnungen!$A14)</f>
        <v>4</v>
      </c>
      <c r="K14" s="48">
        <f t="shared" si="9"/>
        <v>0</v>
      </c>
      <c r="L14" s="49">
        <f t="shared" si="10"/>
        <v>0</v>
      </c>
      <c r="M14" s="49">
        <f t="shared" si="11"/>
        <v>0</v>
      </c>
      <c r="N14" s="49">
        <f t="shared" si="12"/>
        <v>0</v>
      </c>
      <c r="O14" s="50">
        <f t="shared" si="13"/>
        <v>0</v>
      </c>
      <c r="P14" s="49">
        <f>COUNTIFS('Spieltag 1'!$D:$D,$A14,'Spieltag 1'!$C:$C,0)+COUNTIFS('Spieltag 1'!$D:$D,$A14,'Spieltag 1'!$C:$C,1)+COUNTIFS('Spieltag 1'!$D:$D,$A14,'Spieltag 1'!$C:$C,2)</f>
        <v>0</v>
      </c>
      <c r="Q14" s="49">
        <f>COUNTIFS('Spieltag 1'!$H:$H,$A14,'Spieltag 1'!$I:$I,0)+COUNTIFS('Spieltag 1'!$H:$H,$A14,'Spieltag 1'!$I:$I,1)+COUNTIFS('Spieltag 1'!$H:$H,$A14,'Spieltag 1'!$I:$I,2)</f>
        <v>0</v>
      </c>
      <c r="R14" s="49">
        <f>COUNTIFS('Spieltag 1'!$L:$L,$A14,'Spieltag 1'!$K:$K,0)+COUNTIFS('Spieltag 1'!$L:$L,$A14,'Spieltag 1'!$K:$K,1)+COUNTIFS('Spieltag 1'!$L:$L,$A14,'Spieltag 1'!$K:$K,2)</f>
        <v>0</v>
      </c>
      <c r="S14" s="60">
        <f>COUNTIFS('Spieltag 1'!$P:$P,$A14,'Spieltag 1'!$Q:$Q,0)+COUNTIFS('Spieltag 1'!$P:$P,$A14,'Spieltag 1'!$Q:$Q,1)+COUNTIFS('Spieltag 1'!$P:$P,$A14,'Spieltag 1'!$Q:$Q,2)</f>
        <v>0</v>
      </c>
      <c r="T14" s="59">
        <f>SUMIFS('Spieltag 1'!$C:$C,'Spieltag 1'!$D:$D,Berechnungen!$A14)</f>
        <v>0</v>
      </c>
      <c r="U14" s="49">
        <f>SUMIFS('Spieltag 1'!$I:$I,'Spieltag 1'!$H:$H,Berechnungen!$A14)</f>
        <v>0</v>
      </c>
      <c r="V14" s="49">
        <f>SUMIFS('Spieltag 1'!$K:$K,'Spieltag 1'!$L:$L,Berechnungen!$A14)</f>
        <v>0</v>
      </c>
      <c r="W14" s="60">
        <f>SUMIFS('Spieltag 1'!$Q:$Q,'Spieltag 1'!$P:$P,Berechnungen!$A14)</f>
        <v>0</v>
      </c>
      <c r="X14" s="59">
        <f>SUMIFS('Spieltag 1'!$E:$E,'Spieltag 1'!$D:$D,Berechnungen!$A14)</f>
        <v>0</v>
      </c>
      <c r="Y14" s="49">
        <f>SUMIFS('Spieltag 1'!$G:$G,'Spieltag 1'!$H:$H,Berechnungen!$A14)</f>
        <v>0</v>
      </c>
      <c r="Z14" s="49">
        <f>SUMIFS('Spieltag 1'!$M:$M,'Spieltag 1'!$L:$L,Berechnungen!$A14)</f>
        <v>0</v>
      </c>
      <c r="AA14" s="60">
        <f>SUMIFS('Spieltag 1'!$O:$O,'Spieltag 1'!$P:$P,Berechnungen!$A14)</f>
        <v>0</v>
      </c>
      <c r="AB14" s="59">
        <f>SUMIFS('Spieltag 1'!$G:$G,'Spieltag 1'!$D:$D,Berechnungen!$A14)</f>
        <v>0</v>
      </c>
      <c r="AC14" s="49">
        <f>SUMIFS('Spieltag 1'!$E:$E,'Spieltag 1'!$H:$H,Berechnungen!$A14)</f>
        <v>0</v>
      </c>
      <c r="AD14" s="49">
        <f>SUMIFS('Spieltag 1'!$O:$O,'Spieltag 1'!$L:$L,Berechnungen!$A14)</f>
        <v>0</v>
      </c>
      <c r="AE14" s="60">
        <f>SUMIFS('Spieltag 1'!$M:$M,'Spieltag 1'!$P:$P,Berechnungen!$A14)</f>
        <v>0</v>
      </c>
      <c r="AF14" s="48">
        <f>COUNTIF('Spieltag 2'!$A:$T,Berechnungen!$A14)</f>
        <v>4</v>
      </c>
      <c r="AG14" s="48">
        <f t="shared" si="14"/>
        <v>0</v>
      </c>
      <c r="AH14" s="49">
        <f t="shared" si="15"/>
        <v>0</v>
      </c>
      <c r="AI14" s="49">
        <f t="shared" si="16"/>
        <v>0</v>
      </c>
      <c r="AJ14" s="49">
        <f t="shared" si="17"/>
        <v>0</v>
      </c>
      <c r="AK14" s="50">
        <f t="shared" si="18"/>
        <v>0</v>
      </c>
      <c r="AL14" s="49">
        <f>COUNTIFS('Spieltag 2'!$D:$D,$A14,'Spieltag 2'!$C:$C,0)+COUNTIFS('Spieltag 2'!$D:$D,$A14,'Spieltag 2'!$C:$C,1)+COUNTIFS('Spieltag 2'!$D:$D,$A14,'Spieltag 2'!$C:$C,2)</f>
        <v>0</v>
      </c>
      <c r="AM14" s="49">
        <f>COUNTIFS('Spieltag 2'!$H:$H,$A14,'Spieltag 2'!$I:$I,0)+COUNTIFS('Spieltag 2'!$H:$H,$A14,'Spieltag 2'!$I:$I,1)+COUNTIFS('Spieltag 2'!$H:$H,$A14,'Spieltag 2'!$I:$I,2)</f>
        <v>0</v>
      </c>
      <c r="AN14" s="49">
        <f>COUNTIFS('Spieltag 2'!$L:$L,$A14,'Spieltag 2'!$K:$K,0)+COUNTIFS('Spieltag 2'!$L:$L,$A14,'Spieltag 2'!$K:$K,1)+COUNTIFS('Spieltag 2'!$L:$L,$A14,'Spieltag 2'!$K:$K,2)</f>
        <v>0</v>
      </c>
      <c r="AO14" s="60">
        <f>COUNTIFS('Spieltag 2'!$P:$P,$A14,'Spieltag 2'!$Q:$Q,0)+COUNTIFS('Spieltag 2'!$P:$P,$A14,'Spieltag 2'!$Q:$Q,1)+COUNTIFS('Spieltag 2'!$P:$P,$A14,'Spieltag 2'!$Q:$Q,2)</f>
        <v>0</v>
      </c>
      <c r="AP14" s="59">
        <f>SUMIFS('Spieltag 2'!$C:$C,'Spieltag 2'!$D:$D,Berechnungen!$A14)</f>
        <v>0</v>
      </c>
      <c r="AQ14" s="49">
        <f>SUMIFS('Spieltag 2'!$I:$I,'Spieltag 2'!$H:$H,Berechnungen!$A14)</f>
        <v>0</v>
      </c>
      <c r="AR14" s="49">
        <f>SUMIFS('Spieltag 2'!$K:$K,'Spieltag 2'!$L:$L,Berechnungen!$A14)</f>
        <v>0</v>
      </c>
      <c r="AS14" s="60">
        <f>SUMIFS('Spieltag 2'!$Q:$Q,'Spieltag 2'!$P:$P,Berechnungen!$A14)</f>
        <v>0</v>
      </c>
      <c r="AT14" s="59">
        <f>SUMIFS('Spieltag 2'!$E:$E,'Spieltag 2'!$D:$D,Berechnungen!$A14)</f>
        <v>0</v>
      </c>
      <c r="AU14" s="49">
        <f>SUMIFS('Spieltag 2'!$G:$G,'Spieltag 2'!$H:$H,Berechnungen!$A14)</f>
        <v>0</v>
      </c>
      <c r="AV14" s="49">
        <f>SUMIFS('Spieltag 2'!$M:$M,'Spieltag 2'!$L:$L,Berechnungen!$A14)</f>
        <v>0</v>
      </c>
      <c r="AW14" s="60">
        <f>SUMIFS('Spieltag 2'!$O:$O,'Spieltag 2'!$P:$P,Berechnungen!$A14)</f>
        <v>0</v>
      </c>
      <c r="AX14" s="59">
        <f>SUMIFS('Spieltag 2'!$G:$G,'Spieltag 2'!$D:$D,Berechnungen!$A14)</f>
        <v>0</v>
      </c>
      <c r="AY14" s="49">
        <f>SUMIFS('Spieltag 2'!$E:$E,'Spieltag 2'!$H:$H,Berechnungen!$A14)</f>
        <v>0</v>
      </c>
      <c r="AZ14" s="49">
        <f>SUMIFS('Spieltag 2'!$O:$O,'Spieltag 2'!$L:$L,Berechnungen!$A14)</f>
        <v>0</v>
      </c>
      <c r="BA14" s="60">
        <f>SUMIFS('Spieltag 2'!$M:$M,'Spieltag 2'!$P:$P,Berechnungen!$A14)</f>
        <v>0</v>
      </c>
      <c r="BB14" s="48">
        <f>COUNTIF('Spieltag 3'!$A:$T,Berechnungen!$A14)</f>
        <v>4</v>
      </c>
      <c r="BC14" s="48">
        <f t="shared" si="19"/>
        <v>0</v>
      </c>
      <c r="BD14" s="49">
        <f t="shared" si="20"/>
        <v>0</v>
      </c>
      <c r="BE14" s="49">
        <f t="shared" si="21"/>
        <v>0</v>
      </c>
      <c r="BF14" s="49">
        <f t="shared" si="22"/>
        <v>0</v>
      </c>
      <c r="BG14" s="50">
        <f t="shared" si="23"/>
        <v>0</v>
      </c>
      <c r="BH14" s="49">
        <f>COUNTIFS('Spieltag 3'!$D:$D,$A14,'Spieltag 3'!$C:$C,0)+COUNTIFS('Spieltag 3'!$D:$D,$A14,'Spieltag 3'!$C:$C,1)+COUNTIFS('Spieltag 3'!$D:$D,$A14,'Spieltag 3'!$C:$C,2)</f>
        <v>0</v>
      </c>
      <c r="BI14" s="49">
        <f>COUNTIFS('Spieltag 3'!$H:$H,$A14,'Spieltag 3'!$I:$I,0)+COUNTIFS('Spieltag 3'!$H:$H,$A14,'Spieltag 3'!$I:$I,1)+COUNTIFS('Spieltag 3'!$H:$H,$A14,'Spieltag 3'!$I:$I,2)</f>
        <v>0</v>
      </c>
      <c r="BJ14" s="49">
        <f>COUNTIFS('Spieltag 3'!$L:$L,$A14,'Spieltag 3'!$K:$K,0)+COUNTIFS('Spieltag 3'!$L:$L,$A14,'Spieltag 3'!$K:$K,1)+COUNTIFS('Spieltag 3'!$L:$L,$A14,'Spieltag 3'!$K:$K,2)</f>
        <v>0</v>
      </c>
      <c r="BK14" s="60">
        <f>COUNTIFS('Spieltag 3'!$P:$P,$A14,'Spieltag 3'!$Q:$Q,0)+COUNTIFS('Spieltag 3'!$P:$P,$A14,'Spieltag 3'!$Q:$Q,1)+COUNTIFS('Spieltag 3'!$P:$P,$A14,'Spieltag 3'!$Q:$Q,2)</f>
        <v>0</v>
      </c>
      <c r="BL14" s="59">
        <f>SUMIFS('Spieltag 3'!$C:$C,'Spieltag 3'!$D:$D,Berechnungen!$A14)</f>
        <v>0</v>
      </c>
      <c r="BM14" s="49">
        <f>SUMIFS('Spieltag 3'!$I:$I,'Spieltag 3'!$H:$H,Berechnungen!$A14)</f>
        <v>0</v>
      </c>
      <c r="BN14" s="49">
        <f>SUMIFS('Spieltag 3'!$K:$K,'Spieltag 3'!$L:$L,Berechnungen!$A14)</f>
        <v>0</v>
      </c>
      <c r="BO14" s="60">
        <f>SUMIFS('Spieltag 3'!$Q:$Q,'Spieltag 3'!$P:$P,Berechnungen!$A14)</f>
        <v>0</v>
      </c>
      <c r="BP14" s="59">
        <f>SUMIFS('Spieltag 3'!$E:$E,'Spieltag 3'!$D:$D,Berechnungen!$A14)</f>
        <v>0</v>
      </c>
      <c r="BQ14" s="49">
        <f>SUMIFS('Spieltag 3'!$G:$G,'Spieltag 3'!$H:$H,Berechnungen!$A14)</f>
        <v>0</v>
      </c>
      <c r="BR14" s="49">
        <f>SUMIFS('Spieltag 3'!$M:$M,'Spieltag 3'!$L:$L,Berechnungen!$A14)</f>
        <v>0</v>
      </c>
      <c r="BS14" s="60">
        <f>SUMIFS('Spieltag 3'!$O:$O,'Spieltag 3'!$P:$P,Berechnungen!$A14)</f>
        <v>0</v>
      </c>
      <c r="BT14" s="59">
        <f>SUMIFS('Spieltag 3'!$G:$G,'Spieltag 3'!$D:$D,Berechnungen!$A14)</f>
        <v>0</v>
      </c>
      <c r="BU14" s="49">
        <f>SUMIFS('Spieltag 3'!$E:$E,'Spieltag 3'!$H:$H,Berechnungen!$A14)</f>
        <v>0</v>
      </c>
      <c r="BV14" s="49">
        <f>SUMIFS('Spieltag 3'!$O:$O,'Spieltag 3'!$L:$L,Berechnungen!$A14)</f>
        <v>0</v>
      </c>
      <c r="BW14" s="60">
        <f>SUMIFS('Spieltag 3'!$M:$M,'Spieltag 3'!$P:$P,Berechnungen!$A14)</f>
        <v>0</v>
      </c>
      <c r="BX14" s="48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50"/>
      <c r="CT14" s="48">
        <f>COUNTIF('Spieltag 4'!$A:$T,Berechnungen!$A14)</f>
        <v>4</v>
      </c>
      <c r="CU14" s="48">
        <f t="shared" si="24"/>
        <v>0</v>
      </c>
      <c r="CV14" s="49">
        <f t="shared" si="25"/>
        <v>0</v>
      </c>
      <c r="CW14" s="49">
        <f t="shared" si="26"/>
        <v>0</v>
      </c>
      <c r="CX14" s="49">
        <f t="shared" si="27"/>
        <v>0</v>
      </c>
      <c r="CY14" s="50">
        <f t="shared" si="28"/>
        <v>0</v>
      </c>
      <c r="CZ14" s="49">
        <f>COUNTIFS('Spieltag 4'!$D:$D,$A14,'Spieltag 4'!$C:$C,0)+COUNTIFS('Spieltag 4'!$D:$D,$A14,'Spieltag 4'!$C:$C,1)+COUNTIFS('Spieltag 4'!$D:$D,$A14,'Spieltag 4'!$C:$C,2)</f>
        <v>0</v>
      </c>
      <c r="DA14" s="49">
        <f>COUNTIFS('Spieltag 4'!$H:$H,$A14,'Spieltag 4'!$I:$I,0)+COUNTIFS('Spieltag 4'!$H:$H,$A14,'Spieltag 4'!$I:$I,1)+COUNTIFS('Spieltag 4'!$H:$H,$A14,'Spieltag 4'!$I:$I,2)</f>
        <v>0</v>
      </c>
      <c r="DB14" s="49">
        <f>COUNTIFS('Spieltag 4'!$L:$L,$A14,'Spieltag 4'!$K:$K,0)+COUNTIFS('Spieltag 4'!$L:$L,$A14,'Spieltag 4'!$K:$K,1)+COUNTIFS('Spieltag 4'!$L:$L,$A14,'Spieltag 4'!$K:$K,2)</f>
        <v>0</v>
      </c>
      <c r="DC14" s="60">
        <f>COUNTIFS('Spieltag 4'!$P:$P,$A14,'Spieltag 4'!$Q:$Q,0)+COUNTIFS('Spieltag 4'!$P:$P,$A14,'Spieltag 4'!$Q:$Q,1)+COUNTIFS('Spieltag 4'!$P:$P,$A14,'Spieltag 4'!$Q:$Q,2)</f>
        <v>0</v>
      </c>
      <c r="DD14" s="59">
        <f>SUMIFS('Spieltag 4'!$C:$C,'Spieltag 4'!$D:$D,Berechnungen!$A14)</f>
        <v>0</v>
      </c>
      <c r="DE14" s="49">
        <f>SUMIFS('Spieltag 4'!$I:$I,'Spieltag 4'!$H:$H,Berechnungen!$A14)</f>
        <v>0</v>
      </c>
      <c r="DF14" s="49">
        <f>SUMIFS('Spieltag 4'!$K:$K,'Spieltag 4'!$L:$L,Berechnungen!$A14)</f>
        <v>0</v>
      </c>
      <c r="DG14" s="60">
        <f>SUMIFS('Spieltag 4'!$Q:$Q,'Spieltag 4'!$P:$P,Berechnungen!$A14)</f>
        <v>0</v>
      </c>
      <c r="DH14" s="59">
        <f>SUMIFS('Spieltag 4'!$E:$E,'Spieltag 4'!$D:$D,Berechnungen!$A14)</f>
        <v>0</v>
      </c>
      <c r="DI14" s="49">
        <f>SUMIFS('Spieltag 4'!$G:$G,'Spieltag 4'!$H:$H,Berechnungen!$A14)</f>
        <v>0</v>
      </c>
      <c r="DJ14" s="49">
        <f>SUMIFS('Spieltag 4'!$M:$M,'Spieltag 4'!$L:$L,Berechnungen!$A14)</f>
        <v>0</v>
      </c>
      <c r="DK14" s="60">
        <f>SUMIFS('Spieltag 4'!$O:$O,'Spieltag 4'!$P:$P,Berechnungen!$A14)</f>
        <v>0</v>
      </c>
      <c r="DL14" s="59">
        <f>SUMIFS('Spieltag 4'!$G:$G,'Spieltag 4'!$D:$D,Berechnungen!$A14)</f>
        <v>0</v>
      </c>
      <c r="DM14" s="49">
        <f>SUMIFS('Spieltag 4'!$E:$E,'Spieltag 4'!$H:$H,Berechnungen!$A14)</f>
        <v>0</v>
      </c>
      <c r="DN14" s="49">
        <f>SUMIFS('Spieltag 4'!$O:$O,'Spieltag 4'!$L:$L,Berechnungen!$A14)</f>
        <v>0</v>
      </c>
      <c r="DO14" s="50">
        <f>SUMIFS('Spieltag 4'!$M:$M,'Spieltag 4'!$P:$P,Berechnungen!$A14)</f>
        <v>0</v>
      </c>
      <c r="DP14" s="48">
        <f>COUNTIF('Spieltag 5'!$A:$T,Berechnungen!$A14)</f>
        <v>4</v>
      </c>
      <c r="DQ14" s="48">
        <f t="shared" si="29"/>
        <v>0</v>
      </c>
      <c r="DR14" s="49">
        <f t="shared" si="30"/>
        <v>0</v>
      </c>
      <c r="DS14" s="49">
        <f t="shared" si="31"/>
        <v>0</v>
      </c>
      <c r="DT14" s="49">
        <f t="shared" si="32"/>
        <v>0</v>
      </c>
      <c r="DU14" s="50">
        <f t="shared" si="33"/>
        <v>0</v>
      </c>
      <c r="DV14" s="49">
        <f>COUNTIFS('Spieltag 5'!$D:$D,$A14,'Spieltag 5'!$C:$C,0)+COUNTIFS('Spieltag 5'!$D:$D,$A14,'Spieltag 5'!$C:$C,1)+COUNTIFS('Spieltag 5'!$D:$D,$A14,'Spieltag 5'!$C:$C,2)</f>
        <v>0</v>
      </c>
      <c r="DW14" s="49">
        <f>COUNTIFS('Spieltag 5'!$H:$H,$A14,'Spieltag 5'!$I:$I,0)+COUNTIFS('Spieltag 5'!$H:$H,$A14,'Spieltag 5'!$I:$I,1)+COUNTIFS('Spieltag 5'!$H:$H,$A14,'Spieltag 5'!$I:$I,2)</f>
        <v>0</v>
      </c>
      <c r="DX14" s="49">
        <f>COUNTIFS('Spieltag 5'!$L:$L,$A14,'Spieltag 5'!$K:$K,0)+COUNTIFS('Spieltag 5'!$L:$L,$A14,'Spieltag 5'!$K:$K,1)+COUNTIFS('Spieltag 5'!$L:$L,$A14,'Spieltag 5'!$K:$K,2)</f>
        <v>0</v>
      </c>
      <c r="DY14" s="60">
        <f>COUNTIFS('Spieltag 5'!$P:$P,$A14,'Spieltag 5'!$Q:$Q,0)+COUNTIFS('Spieltag 5'!$P:$P,$A14,'Spieltag 5'!$Q:$Q,1)+COUNTIFS('Spieltag 5'!$P:$P,$A14,'Spieltag 5'!$Q:$Q,2)</f>
        <v>0</v>
      </c>
      <c r="DZ14" s="59">
        <f>SUMIFS('Spieltag 5'!$C:$C,'Spieltag 5'!$D:$D,Berechnungen!$A14)</f>
        <v>0</v>
      </c>
      <c r="EA14" s="49">
        <f>SUMIFS('Spieltag 5'!$I:$I,'Spieltag 5'!$H:$H,Berechnungen!$A14)</f>
        <v>0</v>
      </c>
      <c r="EB14" s="49">
        <f>SUMIFS('Spieltag 5'!$K:$K,'Spieltag 5'!$L:$L,Berechnungen!$A14)</f>
        <v>0</v>
      </c>
      <c r="EC14" s="60">
        <f>SUMIFS('Spieltag 5'!$Q:$Q,'Spieltag 5'!$P:$P,Berechnungen!$A14)</f>
        <v>0</v>
      </c>
      <c r="ED14" s="59">
        <f>SUMIFS('Spieltag 5'!$E:$E,'Spieltag 5'!$D:$D,Berechnungen!$A14)</f>
        <v>0</v>
      </c>
      <c r="EE14" s="49">
        <f>SUMIFS('Spieltag 5'!$G:$G,'Spieltag 5'!$H:$H,Berechnungen!$A14)</f>
        <v>0</v>
      </c>
      <c r="EF14" s="49">
        <f>SUMIFS('Spieltag 5'!$M:$M,'Spieltag 5'!$L:$L,Berechnungen!$A14)</f>
        <v>0</v>
      </c>
      <c r="EG14" s="60">
        <f>SUMIFS('Spieltag 5'!$O:$O,'Spieltag 5'!$P:$P,Berechnungen!$A14)</f>
        <v>0</v>
      </c>
      <c r="EH14" s="59">
        <f>SUMIFS('Spieltag 5'!$G:$G,'Spieltag 5'!$D:$D,Berechnungen!$A14)</f>
        <v>0</v>
      </c>
      <c r="EI14" s="49">
        <f>SUMIFS('Spieltag 5'!$E:$E,'Spieltag 5'!$H:$H,Berechnungen!$A14)</f>
        <v>0</v>
      </c>
      <c r="EJ14" s="49">
        <f>SUMIFS('Spieltag 5'!$O:$O,'Spieltag 5'!$L:$L,Berechnungen!$A14)</f>
        <v>0</v>
      </c>
      <c r="EK14" s="50">
        <f>SUMIFS('Spieltag 5'!$M:$M,'Spieltag 5'!$P:$P,Berechnungen!$A14)</f>
        <v>0</v>
      </c>
      <c r="EL14" s="49">
        <f>COUNTIFS('Spieltag 1'!$D:$D,$A14,'Spieltag 1'!$C:$C,2)</f>
        <v>0</v>
      </c>
      <c r="EM14">
        <f t="shared" si="34"/>
        <v>0</v>
      </c>
      <c r="EN14">
        <f t="shared" si="35"/>
        <v>0</v>
      </c>
      <c r="EO14" s="49">
        <f>COUNTIFS('Spieltag 2'!$D:$D,$A14,'Spieltag 2'!$C:$C,2)</f>
        <v>0</v>
      </c>
      <c r="EP14">
        <f t="shared" si="36"/>
        <v>0</v>
      </c>
      <c r="EQ14">
        <f t="shared" si="37"/>
        <v>0</v>
      </c>
      <c r="ER14" s="49">
        <f>COUNTIFS('Spieltag 3'!$D:$D,$A14,'Spieltag 3'!$C:$C,2)</f>
        <v>0</v>
      </c>
      <c r="ES14">
        <f t="shared" si="38"/>
        <v>0</v>
      </c>
      <c r="ET14">
        <f t="shared" si="39"/>
        <v>0</v>
      </c>
      <c r="EU14" s="49">
        <f>COUNTIFS('Spieltag 4'!$D:$D,$A14,'Spieltag 4'!$C:$C,2)</f>
        <v>0</v>
      </c>
      <c r="EV14">
        <f t="shared" si="40"/>
        <v>0</v>
      </c>
      <c r="EW14">
        <f t="shared" si="41"/>
        <v>0</v>
      </c>
      <c r="EX14" s="49">
        <f>COUNTIFS('Spieltag 5'!$D:$D,$A14,'Spieltag 5'!$C:$C,2)</f>
        <v>0</v>
      </c>
      <c r="EY14">
        <f t="shared" si="42"/>
        <v>0</v>
      </c>
      <c r="EZ14">
        <f t="shared" si="43"/>
        <v>0</v>
      </c>
      <c r="FA14" s="76">
        <f t="shared" si="44"/>
        <v>0</v>
      </c>
      <c r="FB14" s="76">
        <f t="shared" si="45"/>
        <v>0</v>
      </c>
      <c r="FC14" s="76">
        <f t="shared" si="46"/>
        <v>0</v>
      </c>
    </row>
    <row r="15" spans="1:159" ht="15.5" thickTop="1" thickBot="1">
      <c r="A15" s="13" t="s">
        <v>13</v>
      </c>
      <c r="B15" s="41"/>
      <c r="C15">
        <f t="shared" si="2"/>
        <v>50</v>
      </c>
      <c r="D15">
        <f t="shared" si="3"/>
        <v>25</v>
      </c>
      <c r="E15" s="48">
        <f t="shared" si="4"/>
        <v>0</v>
      </c>
      <c r="F15" s="49">
        <f t="shared" si="5"/>
        <v>0</v>
      </c>
      <c r="G15" s="49">
        <f t="shared" si="6"/>
        <v>0</v>
      </c>
      <c r="H15" s="49">
        <f t="shared" si="7"/>
        <v>0</v>
      </c>
      <c r="I15" s="50">
        <f t="shared" si="8"/>
        <v>0</v>
      </c>
      <c r="J15" s="48">
        <f>COUNTIF('Spieltag 1'!$A:$T,Berechnungen!$A15)</f>
        <v>5</v>
      </c>
      <c r="K15" s="48">
        <f t="shared" si="9"/>
        <v>0</v>
      </c>
      <c r="L15" s="49">
        <f t="shared" si="10"/>
        <v>0</v>
      </c>
      <c r="M15" s="49">
        <f t="shared" si="11"/>
        <v>0</v>
      </c>
      <c r="N15" s="49">
        <f t="shared" si="12"/>
        <v>0</v>
      </c>
      <c r="O15" s="50">
        <f t="shared" si="13"/>
        <v>0</v>
      </c>
      <c r="P15" s="49">
        <f>COUNTIFS('Spieltag 1'!$D:$D,$A15,'Spieltag 1'!$C:$C,0)+COUNTIFS('Spieltag 1'!$D:$D,$A15,'Spieltag 1'!$C:$C,1)+COUNTIFS('Spieltag 1'!$D:$D,$A15,'Spieltag 1'!$C:$C,2)</f>
        <v>0</v>
      </c>
      <c r="Q15" s="49">
        <f>COUNTIFS('Spieltag 1'!$H:$H,$A15,'Spieltag 1'!$I:$I,0)+COUNTIFS('Spieltag 1'!$H:$H,$A15,'Spieltag 1'!$I:$I,1)+COUNTIFS('Spieltag 1'!$H:$H,$A15,'Spieltag 1'!$I:$I,2)</f>
        <v>0</v>
      </c>
      <c r="R15" s="49">
        <f>COUNTIFS('Spieltag 1'!$L:$L,$A15,'Spieltag 1'!$K:$K,0)+COUNTIFS('Spieltag 1'!$L:$L,$A15,'Spieltag 1'!$K:$K,1)+COUNTIFS('Spieltag 1'!$L:$L,$A15,'Spieltag 1'!$K:$K,2)</f>
        <v>0</v>
      </c>
      <c r="S15" s="60">
        <f>COUNTIFS('Spieltag 1'!$P:$P,$A15,'Spieltag 1'!$Q:$Q,0)+COUNTIFS('Spieltag 1'!$P:$P,$A15,'Spieltag 1'!$Q:$Q,1)+COUNTIFS('Spieltag 1'!$P:$P,$A15,'Spieltag 1'!$Q:$Q,2)</f>
        <v>0</v>
      </c>
      <c r="T15" s="59">
        <f>SUMIFS('Spieltag 1'!$C:$C,'Spieltag 1'!$D:$D,Berechnungen!$A15)</f>
        <v>0</v>
      </c>
      <c r="U15" s="49">
        <f>SUMIFS('Spieltag 1'!$I:$I,'Spieltag 1'!$H:$H,Berechnungen!$A15)</f>
        <v>0</v>
      </c>
      <c r="V15" s="49">
        <f>SUMIFS('Spieltag 1'!$K:$K,'Spieltag 1'!$L:$L,Berechnungen!$A15)</f>
        <v>0</v>
      </c>
      <c r="W15" s="60">
        <f>SUMIFS('Spieltag 1'!$Q:$Q,'Spieltag 1'!$P:$P,Berechnungen!$A15)</f>
        <v>0</v>
      </c>
      <c r="X15" s="59">
        <f>SUMIFS('Spieltag 1'!$E:$E,'Spieltag 1'!$D:$D,Berechnungen!$A15)</f>
        <v>0</v>
      </c>
      <c r="Y15" s="49">
        <f>SUMIFS('Spieltag 1'!$G:$G,'Spieltag 1'!$H:$H,Berechnungen!$A15)</f>
        <v>0</v>
      </c>
      <c r="Z15" s="49">
        <f>SUMIFS('Spieltag 1'!$M:$M,'Spieltag 1'!$L:$L,Berechnungen!$A15)</f>
        <v>0</v>
      </c>
      <c r="AA15" s="60">
        <f>SUMIFS('Spieltag 1'!$O:$O,'Spieltag 1'!$P:$P,Berechnungen!$A15)</f>
        <v>0</v>
      </c>
      <c r="AB15" s="59">
        <f>SUMIFS('Spieltag 1'!$G:$G,'Spieltag 1'!$D:$D,Berechnungen!$A15)</f>
        <v>0</v>
      </c>
      <c r="AC15" s="49">
        <f>SUMIFS('Spieltag 1'!$E:$E,'Spieltag 1'!$H:$H,Berechnungen!$A15)</f>
        <v>0</v>
      </c>
      <c r="AD15" s="49">
        <f>SUMIFS('Spieltag 1'!$O:$O,'Spieltag 1'!$L:$L,Berechnungen!$A15)</f>
        <v>0</v>
      </c>
      <c r="AE15" s="60">
        <f>SUMIFS('Spieltag 1'!$M:$M,'Spieltag 1'!$P:$P,Berechnungen!$A15)</f>
        <v>0</v>
      </c>
      <c r="AF15" s="48">
        <f>COUNTIF('Spieltag 2'!$A:$T,Berechnungen!$A15)</f>
        <v>5</v>
      </c>
      <c r="AG15" s="48">
        <f t="shared" si="14"/>
        <v>0</v>
      </c>
      <c r="AH15" s="49">
        <f t="shared" si="15"/>
        <v>0</v>
      </c>
      <c r="AI15" s="49">
        <f t="shared" si="16"/>
        <v>0</v>
      </c>
      <c r="AJ15" s="49">
        <f t="shared" si="17"/>
        <v>0</v>
      </c>
      <c r="AK15" s="50">
        <f t="shared" si="18"/>
        <v>0</v>
      </c>
      <c r="AL15" s="49">
        <f>COUNTIFS('Spieltag 2'!$D:$D,$A15,'Spieltag 2'!$C:$C,0)+COUNTIFS('Spieltag 2'!$D:$D,$A15,'Spieltag 2'!$C:$C,1)+COUNTIFS('Spieltag 2'!$D:$D,$A15,'Spieltag 2'!$C:$C,2)</f>
        <v>0</v>
      </c>
      <c r="AM15" s="49">
        <f>COUNTIFS('Spieltag 2'!$H:$H,$A15,'Spieltag 2'!$I:$I,0)+COUNTIFS('Spieltag 2'!$H:$H,$A15,'Spieltag 2'!$I:$I,1)+COUNTIFS('Spieltag 2'!$H:$H,$A15,'Spieltag 2'!$I:$I,2)</f>
        <v>0</v>
      </c>
      <c r="AN15" s="49">
        <f>COUNTIFS('Spieltag 2'!$L:$L,$A15,'Spieltag 2'!$K:$K,0)+COUNTIFS('Spieltag 2'!$L:$L,$A15,'Spieltag 2'!$K:$K,1)+COUNTIFS('Spieltag 2'!$L:$L,$A15,'Spieltag 2'!$K:$K,2)</f>
        <v>0</v>
      </c>
      <c r="AO15" s="60">
        <f>COUNTIFS('Spieltag 2'!$P:$P,$A15,'Spieltag 2'!$Q:$Q,0)+COUNTIFS('Spieltag 2'!$P:$P,$A15,'Spieltag 2'!$Q:$Q,1)+COUNTIFS('Spieltag 2'!$P:$P,$A15,'Spieltag 2'!$Q:$Q,2)</f>
        <v>0</v>
      </c>
      <c r="AP15" s="59">
        <f>SUMIFS('Spieltag 2'!$C:$C,'Spieltag 2'!$D:$D,Berechnungen!$A15)</f>
        <v>0</v>
      </c>
      <c r="AQ15" s="49">
        <f>SUMIFS('Spieltag 2'!$I:$I,'Spieltag 2'!$H:$H,Berechnungen!$A15)</f>
        <v>0</v>
      </c>
      <c r="AR15" s="49">
        <f>SUMIFS('Spieltag 2'!$K:$K,'Spieltag 2'!$L:$L,Berechnungen!$A15)</f>
        <v>0</v>
      </c>
      <c r="AS15" s="60">
        <f>SUMIFS('Spieltag 2'!$Q:$Q,'Spieltag 2'!$P:$P,Berechnungen!$A15)</f>
        <v>0</v>
      </c>
      <c r="AT15" s="59">
        <f>SUMIFS('Spieltag 2'!$E:$E,'Spieltag 2'!$D:$D,Berechnungen!$A15)</f>
        <v>0</v>
      </c>
      <c r="AU15" s="49">
        <f>SUMIFS('Spieltag 2'!$G:$G,'Spieltag 2'!$H:$H,Berechnungen!$A15)</f>
        <v>0</v>
      </c>
      <c r="AV15" s="49">
        <f>SUMIFS('Spieltag 2'!$M:$M,'Spieltag 2'!$L:$L,Berechnungen!$A15)</f>
        <v>0</v>
      </c>
      <c r="AW15" s="60">
        <f>SUMIFS('Spieltag 2'!$O:$O,'Spieltag 2'!$P:$P,Berechnungen!$A15)</f>
        <v>0</v>
      </c>
      <c r="AX15" s="59">
        <f>SUMIFS('Spieltag 2'!$G:$G,'Spieltag 2'!$D:$D,Berechnungen!$A15)</f>
        <v>0</v>
      </c>
      <c r="AY15" s="49">
        <f>SUMIFS('Spieltag 2'!$E:$E,'Spieltag 2'!$H:$H,Berechnungen!$A15)</f>
        <v>0</v>
      </c>
      <c r="AZ15" s="49">
        <f>SUMIFS('Spieltag 2'!$O:$O,'Spieltag 2'!$L:$L,Berechnungen!$A15)</f>
        <v>0</v>
      </c>
      <c r="BA15" s="60">
        <f>SUMIFS('Spieltag 2'!$M:$M,'Spieltag 2'!$P:$P,Berechnungen!$A15)</f>
        <v>0</v>
      </c>
      <c r="BB15" s="48">
        <f>COUNTIF('Spieltag 3'!$A:$T,Berechnungen!$A15)</f>
        <v>5</v>
      </c>
      <c r="BC15" s="48">
        <f t="shared" si="19"/>
        <v>0</v>
      </c>
      <c r="BD15" s="49">
        <f t="shared" si="20"/>
        <v>0</v>
      </c>
      <c r="BE15" s="49">
        <f t="shared" si="21"/>
        <v>0</v>
      </c>
      <c r="BF15" s="49">
        <f t="shared" si="22"/>
        <v>0</v>
      </c>
      <c r="BG15" s="50">
        <f t="shared" si="23"/>
        <v>0</v>
      </c>
      <c r="BH15" s="49">
        <f>COUNTIFS('Spieltag 3'!$D:$D,$A15,'Spieltag 3'!$C:$C,0)+COUNTIFS('Spieltag 3'!$D:$D,$A15,'Spieltag 3'!$C:$C,1)+COUNTIFS('Spieltag 3'!$D:$D,$A15,'Spieltag 3'!$C:$C,2)</f>
        <v>0</v>
      </c>
      <c r="BI15" s="49">
        <f>COUNTIFS('Spieltag 3'!$H:$H,$A15,'Spieltag 3'!$I:$I,0)+COUNTIFS('Spieltag 3'!$H:$H,$A15,'Spieltag 3'!$I:$I,1)+COUNTIFS('Spieltag 3'!$H:$H,$A15,'Spieltag 3'!$I:$I,2)</f>
        <v>0</v>
      </c>
      <c r="BJ15" s="49">
        <f>COUNTIFS('Spieltag 3'!$L:$L,$A15,'Spieltag 3'!$K:$K,0)+COUNTIFS('Spieltag 3'!$L:$L,$A15,'Spieltag 3'!$K:$K,1)+COUNTIFS('Spieltag 3'!$L:$L,$A15,'Spieltag 3'!$K:$K,2)</f>
        <v>0</v>
      </c>
      <c r="BK15" s="60">
        <f>COUNTIFS('Spieltag 3'!$P:$P,$A15,'Spieltag 3'!$Q:$Q,0)+COUNTIFS('Spieltag 3'!$P:$P,$A15,'Spieltag 3'!$Q:$Q,1)+COUNTIFS('Spieltag 3'!$P:$P,$A15,'Spieltag 3'!$Q:$Q,2)</f>
        <v>0</v>
      </c>
      <c r="BL15" s="59">
        <f>SUMIFS('Spieltag 3'!$C:$C,'Spieltag 3'!$D:$D,Berechnungen!$A15)</f>
        <v>0</v>
      </c>
      <c r="BM15" s="49">
        <f>SUMIFS('Spieltag 3'!$I:$I,'Spieltag 3'!$H:$H,Berechnungen!$A15)</f>
        <v>0</v>
      </c>
      <c r="BN15" s="49">
        <f>SUMIFS('Spieltag 3'!$K:$K,'Spieltag 3'!$L:$L,Berechnungen!$A15)</f>
        <v>0</v>
      </c>
      <c r="BO15" s="60">
        <f>SUMIFS('Spieltag 3'!$Q:$Q,'Spieltag 3'!$P:$P,Berechnungen!$A15)</f>
        <v>0</v>
      </c>
      <c r="BP15" s="59">
        <f>SUMIFS('Spieltag 3'!$E:$E,'Spieltag 3'!$D:$D,Berechnungen!$A15)</f>
        <v>0</v>
      </c>
      <c r="BQ15" s="49">
        <f>SUMIFS('Spieltag 3'!$G:$G,'Spieltag 3'!$H:$H,Berechnungen!$A15)</f>
        <v>0</v>
      </c>
      <c r="BR15" s="49">
        <f>SUMIFS('Spieltag 3'!$M:$M,'Spieltag 3'!$L:$L,Berechnungen!$A15)</f>
        <v>0</v>
      </c>
      <c r="BS15" s="60">
        <f>SUMIFS('Spieltag 3'!$O:$O,'Spieltag 3'!$P:$P,Berechnungen!$A15)</f>
        <v>0</v>
      </c>
      <c r="BT15" s="59">
        <f>SUMIFS('Spieltag 3'!$G:$G,'Spieltag 3'!$D:$D,Berechnungen!$A15)</f>
        <v>0</v>
      </c>
      <c r="BU15" s="49">
        <f>SUMIFS('Spieltag 3'!$E:$E,'Spieltag 3'!$H:$H,Berechnungen!$A15)</f>
        <v>0</v>
      </c>
      <c r="BV15" s="49">
        <f>SUMIFS('Spieltag 3'!$O:$O,'Spieltag 3'!$L:$L,Berechnungen!$A15)</f>
        <v>0</v>
      </c>
      <c r="BW15" s="60">
        <f>SUMIFS('Spieltag 3'!$M:$M,'Spieltag 3'!$P:$P,Berechnungen!$A15)</f>
        <v>0</v>
      </c>
      <c r="BX15" s="48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50"/>
      <c r="CT15" s="48">
        <f>COUNTIF('Spieltag 4'!$A:$T,Berechnungen!$A15)</f>
        <v>5</v>
      </c>
      <c r="CU15" s="48">
        <f t="shared" si="24"/>
        <v>0</v>
      </c>
      <c r="CV15" s="49">
        <f t="shared" si="25"/>
        <v>0</v>
      </c>
      <c r="CW15" s="49">
        <f t="shared" si="26"/>
        <v>0</v>
      </c>
      <c r="CX15" s="49">
        <f t="shared" si="27"/>
        <v>0</v>
      </c>
      <c r="CY15" s="50">
        <f t="shared" si="28"/>
        <v>0</v>
      </c>
      <c r="CZ15" s="49">
        <f>COUNTIFS('Spieltag 4'!$D:$D,$A15,'Spieltag 4'!$C:$C,0)+COUNTIFS('Spieltag 4'!$D:$D,$A15,'Spieltag 4'!$C:$C,1)+COUNTIFS('Spieltag 4'!$D:$D,$A15,'Spieltag 4'!$C:$C,2)</f>
        <v>0</v>
      </c>
      <c r="DA15" s="49">
        <f>COUNTIFS('Spieltag 4'!$H:$H,$A15,'Spieltag 4'!$I:$I,0)+COUNTIFS('Spieltag 4'!$H:$H,$A15,'Spieltag 4'!$I:$I,1)+COUNTIFS('Spieltag 4'!$H:$H,$A15,'Spieltag 4'!$I:$I,2)</f>
        <v>0</v>
      </c>
      <c r="DB15" s="49">
        <f>COUNTIFS('Spieltag 4'!$L:$L,$A15,'Spieltag 4'!$K:$K,0)+COUNTIFS('Spieltag 4'!$L:$L,$A15,'Spieltag 4'!$K:$K,1)+COUNTIFS('Spieltag 4'!$L:$L,$A15,'Spieltag 4'!$K:$K,2)</f>
        <v>0</v>
      </c>
      <c r="DC15" s="60">
        <f>COUNTIFS('Spieltag 4'!$P:$P,$A15,'Spieltag 4'!$Q:$Q,0)+COUNTIFS('Spieltag 4'!$P:$P,$A15,'Spieltag 4'!$Q:$Q,1)+COUNTIFS('Spieltag 4'!$P:$P,$A15,'Spieltag 4'!$Q:$Q,2)</f>
        <v>0</v>
      </c>
      <c r="DD15" s="59">
        <f>SUMIFS('Spieltag 4'!$C:$C,'Spieltag 4'!$D:$D,Berechnungen!$A15)</f>
        <v>0</v>
      </c>
      <c r="DE15" s="49">
        <f>SUMIFS('Spieltag 4'!$I:$I,'Spieltag 4'!$H:$H,Berechnungen!$A15)</f>
        <v>0</v>
      </c>
      <c r="DF15" s="49">
        <f>SUMIFS('Spieltag 4'!$K:$K,'Spieltag 4'!$L:$L,Berechnungen!$A15)</f>
        <v>0</v>
      </c>
      <c r="DG15" s="60">
        <f>SUMIFS('Spieltag 4'!$Q:$Q,'Spieltag 4'!$P:$P,Berechnungen!$A15)</f>
        <v>0</v>
      </c>
      <c r="DH15" s="59">
        <f>SUMIFS('Spieltag 4'!$E:$E,'Spieltag 4'!$D:$D,Berechnungen!$A15)</f>
        <v>0</v>
      </c>
      <c r="DI15" s="49">
        <f>SUMIFS('Spieltag 4'!$G:$G,'Spieltag 4'!$H:$H,Berechnungen!$A15)</f>
        <v>0</v>
      </c>
      <c r="DJ15" s="49">
        <f>SUMIFS('Spieltag 4'!$M:$M,'Spieltag 4'!$L:$L,Berechnungen!$A15)</f>
        <v>0</v>
      </c>
      <c r="DK15" s="60">
        <f>SUMIFS('Spieltag 4'!$O:$O,'Spieltag 4'!$P:$P,Berechnungen!$A15)</f>
        <v>0</v>
      </c>
      <c r="DL15" s="59">
        <f>SUMIFS('Spieltag 4'!$G:$G,'Spieltag 4'!$D:$D,Berechnungen!$A15)</f>
        <v>0</v>
      </c>
      <c r="DM15" s="49">
        <f>SUMIFS('Spieltag 4'!$E:$E,'Spieltag 4'!$H:$H,Berechnungen!$A15)</f>
        <v>0</v>
      </c>
      <c r="DN15" s="49">
        <f>SUMIFS('Spieltag 4'!$O:$O,'Spieltag 4'!$L:$L,Berechnungen!$A15)</f>
        <v>0</v>
      </c>
      <c r="DO15" s="50">
        <f>SUMIFS('Spieltag 4'!$M:$M,'Spieltag 4'!$P:$P,Berechnungen!$A15)</f>
        <v>0</v>
      </c>
      <c r="DP15" s="48">
        <f>COUNTIF('Spieltag 5'!$A:$T,Berechnungen!$A15)</f>
        <v>5</v>
      </c>
      <c r="DQ15" s="48">
        <f t="shared" si="29"/>
        <v>0</v>
      </c>
      <c r="DR15" s="49">
        <f t="shared" si="30"/>
        <v>0</v>
      </c>
      <c r="DS15" s="49">
        <f t="shared" si="31"/>
        <v>0</v>
      </c>
      <c r="DT15" s="49">
        <f t="shared" si="32"/>
        <v>0</v>
      </c>
      <c r="DU15" s="50">
        <f t="shared" si="33"/>
        <v>0</v>
      </c>
      <c r="DV15" s="49">
        <f>COUNTIFS('Spieltag 5'!$D:$D,$A15,'Spieltag 5'!$C:$C,0)+COUNTIFS('Spieltag 5'!$D:$D,$A15,'Spieltag 5'!$C:$C,1)+COUNTIFS('Spieltag 5'!$D:$D,$A15,'Spieltag 5'!$C:$C,2)</f>
        <v>0</v>
      </c>
      <c r="DW15" s="49">
        <f>COUNTIFS('Spieltag 5'!$H:$H,$A15,'Spieltag 5'!$I:$I,0)+COUNTIFS('Spieltag 5'!$H:$H,$A15,'Spieltag 5'!$I:$I,1)+COUNTIFS('Spieltag 5'!$H:$H,$A15,'Spieltag 5'!$I:$I,2)</f>
        <v>0</v>
      </c>
      <c r="DX15" s="49">
        <f>COUNTIFS('Spieltag 5'!$L:$L,$A15,'Spieltag 5'!$K:$K,0)+COUNTIFS('Spieltag 5'!$L:$L,$A15,'Spieltag 5'!$K:$K,1)+COUNTIFS('Spieltag 5'!$L:$L,$A15,'Spieltag 5'!$K:$K,2)</f>
        <v>0</v>
      </c>
      <c r="DY15" s="60">
        <f>COUNTIFS('Spieltag 5'!$P:$P,$A15,'Spieltag 5'!$Q:$Q,0)+COUNTIFS('Spieltag 5'!$P:$P,$A15,'Spieltag 5'!$Q:$Q,1)+COUNTIFS('Spieltag 5'!$P:$P,$A15,'Spieltag 5'!$Q:$Q,2)</f>
        <v>0</v>
      </c>
      <c r="DZ15" s="59">
        <f>SUMIFS('Spieltag 5'!$C:$C,'Spieltag 5'!$D:$D,Berechnungen!$A15)</f>
        <v>0</v>
      </c>
      <c r="EA15" s="49">
        <f>SUMIFS('Spieltag 5'!$I:$I,'Spieltag 5'!$H:$H,Berechnungen!$A15)</f>
        <v>0</v>
      </c>
      <c r="EB15" s="49">
        <f>SUMIFS('Spieltag 5'!$K:$K,'Spieltag 5'!$L:$L,Berechnungen!$A15)</f>
        <v>0</v>
      </c>
      <c r="EC15" s="60">
        <f>SUMIFS('Spieltag 5'!$Q:$Q,'Spieltag 5'!$P:$P,Berechnungen!$A15)</f>
        <v>0</v>
      </c>
      <c r="ED15" s="59">
        <f>SUMIFS('Spieltag 5'!$E:$E,'Spieltag 5'!$D:$D,Berechnungen!$A15)</f>
        <v>0</v>
      </c>
      <c r="EE15" s="49">
        <f>SUMIFS('Spieltag 5'!$G:$G,'Spieltag 5'!$H:$H,Berechnungen!$A15)</f>
        <v>0</v>
      </c>
      <c r="EF15" s="49">
        <f>SUMIFS('Spieltag 5'!$M:$M,'Spieltag 5'!$L:$L,Berechnungen!$A15)</f>
        <v>0</v>
      </c>
      <c r="EG15" s="60">
        <f>SUMIFS('Spieltag 5'!$O:$O,'Spieltag 5'!$P:$P,Berechnungen!$A15)</f>
        <v>0</v>
      </c>
      <c r="EH15" s="59">
        <f>SUMIFS('Spieltag 5'!$G:$G,'Spieltag 5'!$D:$D,Berechnungen!$A15)</f>
        <v>0</v>
      </c>
      <c r="EI15" s="49">
        <f>SUMIFS('Spieltag 5'!$E:$E,'Spieltag 5'!$H:$H,Berechnungen!$A15)</f>
        <v>0</v>
      </c>
      <c r="EJ15" s="49">
        <f>SUMIFS('Spieltag 5'!$O:$O,'Spieltag 5'!$L:$L,Berechnungen!$A15)</f>
        <v>0</v>
      </c>
      <c r="EK15" s="50">
        <f>SUMIFS('Spieltag 5'!$M:$M,'Spieltag 5'!$P:$P,Berechnungen!$A15)</f>
        <v>0</v>
      </c>
      <c r="EL15" s="49">
        <f>COUNTIFS('Spieltag 1'!$D:$D,$A15,'Spieltag 1'!$C:$C,2)</f>
        <v>0</v>
      </c>
      <c r="EM15">
        <f t="shared" si="34"/>
        <v>0</v>
      </c>
      <c r="EN15">
        <f t="shared" si="35"/>
        <v>0</v>
      </c>
      <c r="EO15" s="49">
        <f>COUNTIFS('Spieltag 2'!$D:$D,$A15,'Spieltag 2'!$C:$C,2)</f>
        <v>0</v>
      </c>
      <c r="EP15">
        <f t="shared" si="36"/>
        <v>0</v>
      </c>
      <c r="EQ15">
        <f t="shared" si="37"/>
        <v>0</v>
      </c>
      <c r="ER15" s="49">
        <f>COUNTIFS('Spieltag 3'!$D:$D,$A15,'Spieltag 3'!$C:$C,2)</f>
        <v>0</v>
      </c>
      <c r="ES15">
        <f t="shared" si="38"/>
        <v>0</v>
      </c>
      <c r="ET15">
        <f t="shared" si="39"/>
        <v>0</v>
      </c>
      <c r="EU15" s="49">
        <f>COUNTIFS('Spieltag 4'!$D:$D,$A15,'Spieltag 4'!$C:$C,2)</f>
        <v>0</v>
      </c>
      <c r="EV15">
        <f t="shared" si="40"/>
        <v>0</v>
      </c>
      <c r="EW15">
        <f t="shared" si="41"/>
        <v>0</v>
      </c>
      <c r="EX15" s="49">
        <f>COUNTIFS('Spieltag 5'!$D:$D,$A15,'Spieltag 5'!$C:$C,2)</f>
        <v>0</v>
      </c>
      <c r="EY15">
        <f t="shared" si="42"/>
        <v>0</v>
      </c>
      <c r="EZ15">
        <f t="shared" si="43"/>
        <v>0</v>
      </c>
      <c r="FA15" s="76">
        <f t="shared" si="44"/>
        <v>0</v>
      </c>
      <c r="FB15" s="76">
        <f t="shared" si="45"/>
        <v>0</v>
      </c>
      <c r="FC15" s="76">
        <f t="shared" si="46"/>
        <v>0</v>
      </c>
    </row>
    <row r="16" spans="1:159" ht="15.5" thickTop="1" thickBot="1">
      <c r="A16" s="13" t="s">
        <v>14</v>
      </c>
      <c r="B16" s="41"/>
      <c r="C16">
        <f t="shared" si="2"/>
        <v>50</v>
      </c>
      <c r="D16">
        <f t="shared" si="3"/>
        <v>25</v>
      </c>
      <c r="E16" s="48">
        <f t="shared" si="4"/>
        <v>0</v>
      </c>
      <c r="F16" s="49">
        <f t="shared" si="5"/>
        <v>0</v>
      </c>
      <c r="G16" s="49">
        <f t="shared" si="6"/>
        <v>0</v>
      </c>
      <c r="H16" s="49">
        <f t="shared" si="7"/>
        <v>0</v>
      </c>
      <c r="I16" s="50">
        <f t="shared" si="8"/>
        <v>0</v>
      </c>
      <c r="J16" s="48">
        <f>COUNTIF('Spieltag 1'!$A:$T,Berechnungen!$A16)</f>
        <v>5</v>
      </c>
      <c r="K16" s="48">
        <f t="shared" si="9"/>
        <v>0</v>
      </c>
      <c r="L16" s="49">
        <f t="shared" si="10"/>
        <v>0</v>
      </c>
      <c r="M16" s="49">
        <f t="shared" si="11"/>
        <v>0</v>
      </c>
      <c r="N16" s="49">
        <f t="shared" si="12"/>
        <v>0</v>
      </c>
      <c r="O16" s="50">
        <f t="shared" si="13"/>
        <v>0</v>
      </c>
      <c r="P16" s="49">
        <f>COUNTIFS('Spieltag 1'!$D:$D,$A16,'Spieltag 1'!$C:$C,0)+COUNTIFS('Spieltag 1'!$D:$D,$A16,'Spieltag 1'!$C:$C,1)+COUNTIFS('Spieltag 1'!$D:$D,$A16,'Spieltag 1'!$C:$C,2)</f>
        <v>0</v>
      </c>
      <c r="Q16" s="49">
        <f>COUNTIFS('Spieltag 1'!$H:$H,$A16,'Spieltag 1'!$I:$I,0)+COUNTIFS('Spieltag 1'!$H:$H,$A16,'Spieltag 1'!$I:$I,1)+COUNTIFS('Spieltag 1'!$H:$H,$A16,'Spieltag 1'!$I:$I,2)</f>
        <v>0</v>
      </c>
      <c r="R16" s="49">
        <f>COUNTIFS('Spieltag 1'!$L:$L,$A16,'Spieltag 1'!$K:$K,0)+COUNTIFS('Spieltag 1'!$L:$L,$A16,'Spieltag 1'!$K:$K,1)+COUNTIFS('Spieltag 1'!$L:$L,$A16,'Spieltag 1'!$K:$K,2)</f>
        <v>0</v>
      </c>
      <c r="S16" s="60">
        <f>COUNTIFS('Spieltag 1'!$P:$P,$A16,'Spieltag 1'!$Q:$Q,0)+COUNTIFS('Spieltag 1'!$P:$P,$A16,'Spieltag 1'!$Q:$Q,1)+COUNTIFS('Spieltag 1'!$P:$P,$A16,'Spieltag 1'!$Q:$Q,2)</f>
        <v>0</v>
      </c>
      <c r="T16" s="59">
        <f>SUMIFS('Spieltag 1'!$C:$C,'Spieltag 1'!$D:$D,Berechnungen!$A16)</f>
        <v>0</v>
      </c>
      <c r="U16" s="49">
        <f>SUMIFS('Spieltag 1'!$I:$I,'Spieltag 1'!$H:$H,Berechnungen!$A16)</f>
        <v>0</v>
      </c>
      <c r="V16" s="49">
        <f>SUMIFS('Spieltag 1'!$K:$K,'Spieltag 1'!$L:$L,Berechnungen!$A16)</f>
        <v>0</v>
      </c>
      <c r="W16" s="60">
        <f>SUMIFS('Spieltag 1'!$Q:$Q,'Spieltag 1'!$P:$P,Berechnungen!$A16)</f>
        <v>0</v>
      </c>
      <c r="X16" s="59">
        <f>SUMIFS('Spieltag 1'!$E:$E,'Spieltag 1'!$D:$D,Berechnungen!$A16)</f>
        <v>0</v>
      </c>
      <c r="Y16" s="49">
        <f>SUMIFS('Spieltag 1'!$G:$G,'Spieltag 1'!$H:$H,Berechnungen!$A16)</f>
        <v>0</v>
      </c>
      <c r="Z16" s="49">
        <f>SUMIFS('Spieltag 1'!$M:$M,'Spieltag 1'!$L:$L,Berechnungen!$A16)</f>
        <v>0</v>
      </c>
      <c r="AA16" s="60">
        <f>SUMIFS('Spieltag 1'!$O:$O,'Spieltag 1'!$P:$P,Berechnungen!$A16)</f>
        <v>0</v>
      </c>
      <c r="AB16" s="59">
        <f>SUMIFS('Spieltag 1'!$G:$G,'Spieltag 1'!$D:$D,Berechnungen!$A16)</f>
        <v>0</v>
      </c>
      <c r="AC16" s="49">
        <f>SUMIFS('Spieltag 1'!$E:$E,'Spieltag 1'!$H:$H,Berechnungen!$A16)</f>
        <v>0</v>
      </c>
      <c r="AD16" s="49">
        <f>SUMIFS('Spieltag 1'!$O:$O,'Spieltag 1'!$L:$L,Berechnungen!$A16)</f>
        <v>0</v>
      </c>
      <c r="AE16" s="60">
        <f>SUMIFS('Spieltag 1'!$M:$M,'Spieltag 1'!$P:$P,Berechnungen!$A16)</f>
        <v>0</v>
      </c>
      <c r="AF16" s="48">
        <f>COUNTIF('Spieltag 2'!$A:$T,Berechnungen!$A16)</f>
        <v>5</v>
      </c>
      <c r="AG16" s="48">
        <f t="shared" si="14"/>
        <v>0</v>
      </c>
      <c r="AH16" s="49">
        <f t="shared" si="15"/>
        <v>0</v>
      </c>
      <c r="AI16" s="49">
        <f t="shared" si="16"/>
        <v>0</v>
      </c>
      <c r="AJ16" s="49">
        <f t="shared" si="17"/>
        <v>0</v>
      </c>
      <c r="AK16" s="50">
        <f t="shared" si="18"/>
        <v>0</v>
      </c>
      <c r="AL16" s="49">
        <f>COUNTIFS('Spieltag 2'!$D:$D,$A16,'Spieltag 2'!$C:$C,0)+COUNTIFS('Spieltag 2'!$D:$D,$A16,'Spieltag 2'!$C:$C,1)+COUNTIFS('Spieltag 2'!$D:$D,$A16,'Spieltag 2'!$C:$C,2)</f>
        <v>0</v>
      </c>
      <c r="AM16" s="49">
        <f>COUNTIFS('Spieltag 2'!$H:$H,$A16,'Spieltag 2'!$I:$I,0)+COUNTIFS('Spieltag 2'!$H:$H,$A16,'Spieltag 2'!$I:$I,1)+COUNTIFS('Spieltag 2'!$H:$H,$A16,'Spieltag 2'!$I:$I,2)</f>
        <v>0</v>
      </c>
      <c r="AN16" s="49">
        <f>COUNTIFS('Spieltag 2'!$L:$L,$A16,'Spieltag 2'!$K:$K,0)+COUNTIFS('Spieltag 2'!$L:$L,$A16,'Spieltag 2'!$K:$K,1)+COUNTIFS('Spieltag 2'!$L:$L,$A16,'Spieltag 2'!$K:$K,2)</f>
        <v>0</v>
      </c>
      <c r="AO16" s="60">
        <f>COUNTIFS('Spieltag 2'!$P:$P,$A16,'Spieltag 2'!$Q:$Q,0)+COUNTIFS('Spieltag 2'!$P:$P,$A16,'Spieltag 2'!$Q:$Q,1)+COUNTIFS('Spieltag 2'!$P:$P,$A16,'Spieltag 2'!$Q:$Q,2)</f>
        <v>0</v>
      </c>
      <c r="AP16" s="59">
        <f>SUMIFS('Spieltag 2'!$C:$C,'Spieltag 2'!$D:$D,Berechnungen!$A16)</f>
        <v>0</v>
      </c>
      <c r="AQ16" s="49">
        <f>SUMIFS('Spieltag 2'!$I:$I,'Spieltag 2'!$H:$H,Berechnungen!$A16)</f>
        <v>0</v>
      </c>
      <c r="AR16" s="49">
        <f>SUMIFS('Spieltag 2'!$K:$K,'Spieltag 2'!$L:$L,Berechnungen!$A16)</f>
        <v>0</v>
      </c>
      <c r="AS16" s="60">
        <f>SUMIFS('Spieltag 2'!$Q:$Q,'Spieltag 2'!$P:$P,Berechnungen!$A16)</f>
        <v>0</v>
      </c>
      <c r="AT16" s="59">
        <f>SUMIFS('Spieltag 2'!$E:$E,'Spieltag 2'!$D:$D,Berechnungen!$A16)</f>
        <v>0</v>
      </c>
      <c r="AU16" s="49">
        <f>SUMIFS('Spieltag 2'!$G:$G,'Spieltag 2'!$H:$H,Berechnungen!$A16)</f>
        <v>0</v>
      </c>
      <c r="AV16" s="49">
        <f>SUMIFS('Spieltag 2'!$M:$M,'Spieltag 2'!$L:$L,Berechnungen!$A16)</f>
        <v>0</v>
      </c>
      <c r="AW16" s="60">
        <f>SUMIFS('Spieltag 2'!$O:$O,'Spieltag 2'!$P:$P,Berechnungen!$A16)</f>
        <v>0</v>
      </c>
      <c r="AX16" s="59">
        <f>SUMIFS('Spieltag 2'!$G:$G,'Spieltag 2'!$D:$D,Berechnungen!$A16)</f>
        <v>0</v>
      </c>
      <c r="AY16" s="49">
        <f>SUMIFS('Spieltag 2'!$E:$E,'Spieltag 2'!$H:$H,Berechnungen!$A16)</f>
        <v>0</v>
      </c>
      <c r="AZ16" s="49">
        <f>SUMIFS('Spieltag 2'!$O:$O,'Spieltag 2'!$L:$L,Berechnungen!$A16)</f>
        <v>0</v>
      </c>
      <c r="BA16" s="60">
        <f>SUMIFS('Spieltag 2'!$M:$M,'Spieltag 2'!$P:$P,Berechnungen!$A16)</f>
        <v>0</v>
      </c>
      <c r="BB16" s="48">
        <f>COUNTIF('Spieltag 3'!$A:$T,Berechnungen!$A16)</f>
        <v>5</v>
      </c>
      <c r="BC16" s="48">
        <f t="shared" si="19"/>
        <v>0</v>
      </c>
      <c r="BD16" s="49">
        <f t="shared" si="20"/>
        <v>0</v>
      </c>
      <c r="BE16" s="49">
        <f t="shared" si="21"/>
        <v>0</v>
      </c>
      <c r="BF16" s="49">
        <f t="shared" si="22"/>
        <v>0</v>
      </c>
      <c r="BG16" s="50">
        <f t="shared" si="23"/>
        <v>0</v>
      </c>
      <c r="BH16" s="49">
        <f>COUNTIFS('Spieltag 3'!$D:$D,$A16,'Spieltag 3'!$C:$C,0)+COUNTIFS('Spieltag 3'!$D:$D,$A16,'Spieltag 3'!$C:$C,1)+COUNTIFS('Spieltag 3'!$D:$D,$A16,'Spieltag 3'!$C:$C,2)</f>
        <v>0</v>
      </c>
      <c r="BI16" s="49">
        <f>COUNTIFS('Spieltag 3'!$H:$H,$A16,'Spieltag 3'!$I:$I,0)+COUNTIFS('Spieltag 3'!$H:$H,$A16,'Spieltag 3'!$I:$I,1)+COUNTIFS('Spieltag 3'!$H:$H,$A16,'Spieltag 3'!$I:$I,2)</f>
        <v>0</v>
      </c>
      <c r="BJ16" s="49">
        <f>COUNTIFS('Spieltag 3'!$L:$L,$A16,'Spieltag 3'!$K:$K,0)+COUNTIFS('Spieltag 3'!$L:$L,$A16,'Spieltag 3'!$K:$K,1)+COUNTIFS('Spieltag 3'!$L:$L,$A16,'Spieltag 3'!$K:$K,2)</f>
        <v>0</v>
      </c>
      <c r="BK16" s="60">
        <f>COUNTIFS('Spieltag 3'!$P:$P,$A16,'Spieltag 3'!$Q:$Q,0)+COUNTIFS('Spieltag 3'!$P:$P,$A16,'Spieltag 3'!$Q:$Q,1)+COUNTIFS('Spieltag 3'!$P:$P,$A16,'Spieltag 3'!$Q:$Q,2)</f>
        <v>0</v>
      </c>
      <c r="BL16" s="59">
        <f>SUMIFS('Spieltag 3'!$C:$C,'Spieltag 3'!$D:$D,Berechnungen!$A16)</f>
        <v>0</v>
      </c>
      <c r="BM16" s="49">
        <f>SUMIFS('Spieltag 3'!$I:$I,'Spieltag 3'!$H:$H,Berechnungen!$A16)</f>
        <v>0</v>
      </c>
      <c r="BN16" s="49">
        <f>SUMIFS('Spieltag 3'!$K:$K,'Spieltag 3'!$L:$L,Berechnungen!$A16)</f>
        <v>0</v>
      </c>
      <c r="BO16" s="60">
        <f>SUMIFS('Spieltag 3'!$Q:$Q,'Spieltag 3'!$P:$P,Berechnungen!$A16)</f>
        <v>0</v>
      </c>
      <c r="BP16" s="59">
        <f>SUMIFS('Spieltag 3'!$E:$E,'Spieltag 3'!$D:$D,Berechnungen!$A16)</f>
        <v>0</v>
      </c>
      <c r="BQ16" s="49">
        <f>SUMIFS('Spieltag 3'!$G:$G,'Spieltag 3'!$H:$H,Berechnungen!$A16)</f>
        <v>0</v>
      </c>
      <c r="BR16" s="49">
        <f>SUMIFS('Spieltag 3'!$M:$M,'Spieltag 3'!$L:$L,Berechnungen!$A16)</f>
        <v>0</v>
      </c>
      <c r="BS16" s="60">
        <f>SUMIFS('Spieltag 3'!$O:$O,'Spieltag 3'!$P:$P,Berechnungen!$A16)</f>
        <v>0</v>
      </c>
      <c r="BT16" s="59">
        <f>SUMIFS('Spieltag 3'!$G:$G,'Spieltag 3'!$D:$D,Berechnungen!$A16)</f>
        <v>0</v>
      </c>
      <c r="BU16" s="49">
        <f>SUMIFS('Spieltag 3'!$E:$E,'Spieltag 3'!$H:$H,Berechnungen!$A16)</f>
        <v>0</v>
      </c>
      <c r="BV16" s="49">
        <f>SUMIFS('Spieltag 3'!$O:$O,'Spieltag 3'!$L:$L,Berechnungen!$A16)</f>
        <v>0</v>
      </c>
      <c r="BW16" s="60">
        <f>SUMIFS('Spieltag 3'!$M:$M,'Spieltag 3'!$P:$P,Berechnungen!$A16)</f>
        <v>0</v>
      </c>
      <c r="BX16" s="48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50"/>
      <c r="CT16" s="48">
        <f>COUNTIF('Spieltag 4'!$A:$T,Berechnungen!$A16)</f>
        <v>5</v>
      </c>
      <c r="CU16" s="48">
        <f t="shared" si="24"/>
        <v>0</v>
      </c>
      <c r="CV16" s="49">
        <f t="shared" si="25"/>
        <v>0</v>
      </c>
      <c r="CW16" s="49">
        <f t="shared" si="26"/>
        <v>0</v>
      </c>
      <c r="CX16" s="49">
        <f t="shared" si="27"/>
        <v>0</v>
      </c>
      <c r="CY16" s="50">
        <f t="shared" si="28"/>
        <v>0</v>
      </c>
      <c r="CZ16" s="49">
        <f>COUNTIFS('Spieltag 4'!$D:$D,$A16,'Spieltag 4'!$C:$C,0)+COUNTIFS('Spieltag 4'!$D:$D,$A16,'Spieltag 4'!$C:$C,1)+COUNTIFS('Spieltag 4'!$D:$D,$A16,'Spieltag 4'!$C:$C,2)</f>
        <v>0</v>
      </c>
      <c r="DA16" s="49">
        <f>COUNTIFS('Spieltag 4'!$H:$H,$A16,'Spieltag 4'!$I:$I,0)+COUNTIFS('Spieltag 4'!$H:$H,$A16,'Spieltag 4'!$I:$I,1)+COUNTIFS('Spieltag 4'!$H:$H,$A16,'Spieltag 4'!$I:$I,2)</f>
        <v>0</v>
      </c>
      <c r="DB16" s="49">
        <f>COUNTIFS('Spieltag 4'!$L:$L,$A16,'Spieltag 4'!$K:$K,0)+COUNTIFS('Spieltag 4'!$L:$L,$A16,'Spieltag 4'!$K:$K,1)+COUNTIFS('Spieltag 4'!$L:$L,$A16,'Spieltag 4'!$K:$K,2)</f>
        <v>0</v>
      </c>
      <c r="DC16" s="60">
        <f>COUNTIFS('Spieltag 4'!$P:$P,$A16,'Spieltag 4'!$Q:$Q,0)+COUNTIFS('Spieltag 4'!$P:$P,$A16,'Spieltag 4'!$Q:$Q,1)+COUNTIFS('Spieltag 4'!$P:$P,$A16,'Spieltag 4'!$Q:$Q,2)</f>
        <v>0</v>
      </c>
      <c r="DD16" s="59">
        <f>SUMIFS('Spieltag 4'!$C:$C,'Spieltag 4'!$D:$D,Berechnungen!$A16)</f>
        <v>0</v>
      </c>
      <c r="DE16" s="49">
        <f>SUMIFS('Spieltag 4'!$I:$I,'Spieltag 4'!$H:$H,Berechnungen!$A16)</f>
        <v>0</v>
      </c>
      <c r="DF16" s="49">
        <f>SUMIFS('Spieltag 4'!$K:$K,'Spieltag 4'!$L:$L,Berechnungen!$A16)</f>
        <v>0</v>
      </c>
      <c r="DG16" s="60">
        <f>SUMIFS('Spieltag 4'!$Q:$Q,'Spieltag 4'!$P:$P,Berechnungen!$A16)</f>
        <v>0</v>
      </c>
      <c r="DH16" s="59">
        <f>SUMIFS('Spieltag 4'!$E:$E,'Spieltag 4'!$D:$D,Berechnungen!$A16)</f>
        <v>0</v>
      </c>
      <c r="DI16" s="49">
        <f>SUMIFS('Spieltag 4'!$G:$G,'Spieltag 4'!$H:$H,Berechnungen!$A16)</f>
        <v>0</v>
      </c>
      <c r="DJ16" s="49">
        <f>SUMIFS('Spieltag 4'!$M:$M,'Spieltag 4'!$L:$L,Berechnungen!$A16)</f>
        <v>0</v>
      </c>
      <c r="DK16" s="60">
        <f>SUMIFS('Spieltag 4'!$O:$O,'Spieltag 4'!$P:$P,Berechnungen!$A16)</f>
        <v>0</v>
      </c>
      <c r="DL16" s="59">
        <f>SUMIFS('Spieltag 4'!$G:$G,'Spieltag 4'!$D:$D,Berechnungen!$A16)</f>
        <v>0</v>
      </c>
      <c r="DM16" s="49">
        <f>SUMIFS('Spieltag 4'!$E:$E,'Spieltag 4'!$H:$H,Berechnungen!$A16)</f>
        <v>0</v>
      </c>
      <c r="DN16" s="49">
        <f>SUMIFS('Spieltag 4'!$O:$O,'Spieltag 4'!$L:$L,Berechnungen!$A16)</f>
        <v>0</v>
      </c>
      <c r="DO16" s="50">
        <f>SUMIFS('Spieltag 4'!$M:$M,'Spieltag 4'!$P:$P,Berechnungen!$A16)</f>
        <v>0</v>
      </c>
      <c r="DP16" s="48">
        <f>COUNTIF('Spieltag 5'!$A:$T,Berechnungen!$A16)</f>
        <v>5</v>
      </c>
      <c r="DQ16" s="48">
        <f t="shared" si="29"/>
        <v>0</v>
      </c>
      <c r="DR16" s="49">
        <f t="shared" si="30"/>
        <v>0</v>
      </c>
      <c r="DS16" s="49">
        <f t="shared" si="31"/>
        <v>0</v>
      </c>
      <c r="DT16" s="49">
        <f t="shared" si="32"/>
        <v>0</v>
      </c>
      <c r="DU16" s="50">
        <f t="shared" si="33"/>
        <v>0</v>
      </c>
      <c r="DV16" s="49">
        <f>COUNTIFS('Spieltag 5'!$D:$D,$A16,'Spieltag 5'!$C:$C,0)+COUNTIFS('Spieltag 5'!$D:$D,$A16,'Spieltag 5'!$C:$C,1)+COUNTIFS('Spieltag 5'!$D:$D,$A16,'Spieltag 5'!$C:$C,2)</f>
        <v>0</v>
      </c>
      <c r="DW16" s="49">
        <f>COUNTIFS('Spieltag 5'!$H:$H,$A16,'Spieltag 5'!$I:$I,0)+COUNTIFS('Spieltag 5'!$H:$H,$A16,'Spieltag 5'!$I:$I,1)+COUNTIFS('Spieltag 5'!$H:$H,$A16,'Spieltag 5'!$I:$I,2)</f>
        <v>0</v>
      </c>
      <c r="DX16" s="49">
        <f>COUNTIFS('Spieltag 5'!$L:$L,$A16,'Spieltag 5'!$K:$K,0)+COUNTIFS('Spieltag 5'!$L:$L,$A16,'Spieltag 5'!$K:$K,1)+COUNTIFS('Spieltag 5'!$L:$L,$A16,'Spieltag 5'!$K:$K,2)</f>
        <v>0</v>
      </c>
      <c r="DY16" s="60">
        <f>COUNTIFS('Spieltag 5'!$P:$P,$A16,'Spieltag 5'!$Q:$Q,0)+COUNTIFS('Spieltag 5'!$P:$P,$A16,'Spieltag 5'!$Q:$Q,1)+COUNTIFS('Spieltag 5'!$P:$P,$A16,'Spieltag 5'!$Q:$Q,2)</f>
        <v>0</v>
      </c>
      <c r="DZ16" s="59">
        <f>SUMIFS('Spieltag 5'!$C:$C,'Spieltag 5'!$D:$D,Berechnungen!$A16)</f>
        <v>0</v>
      </c>
      <c r="EA16" s="49">
        <f>SUMIFS('Spieltag 5'!$I:$I,'Spieltag 5'!$H:$H,Berechnungen!$A16)</f>
        <v>0</v>
      </c>
      <c r="EB16" s="49">
        <f>SUMIFS('Spieltag 5'!$K:$K,'Spieltag 5'!$L:$L,Berechnungen!$A16)</f>
        <v>0</v>
      </c>
      <c r="EC16" s="60">
        <f>SUMIFS('Spieltag 5'!$Q:$Q,'Spieltag 5'!$P:$P,Berechnungen!$A16)</f>
        <v>0</v>
      </c>
      <c r="ED16" s="59">
        <f>SUMIFS('Spieltag 5'!$E:$E,'Spieltag 5'!$D:$D,Berechnungen!$A16)</f>
        <v>0</v>
      </c>
      <c r="EE16" s="49">
        <f>SUMIFS('Spieltag 5'!$G:$G,'Spieltag 5'!$H:$H,Berechnungen!$A16)</f>
        <v>0</v>
      </c>
      <c r="EF16" s="49">
        <f>SUMIFS('Spieltag 5'!$M:$M,'Spieltag 5'!$L:$L,Berechnungen!$A16)</f>
        <v>0</v>
      </c>
      <c r="EG16" s="60">
        <f>SUMIFS('Spieltag 5'!$O:$O,'Spieltag 5'!$P:$P,Berechnungen!$A16)</f>
        <v>0</v>
      </c>
      <c r="EH16" s="59">
        <f>SUMIFS('Spieltag 5'!$G:$G,'Spieltag 5'!$D:$D,Berechnungen!$A16)</f>
        <v>0</v>
      </c>
      <c r="EI16" s="49">
        <f>SUMIFS('Spieltag 5'!$E:$E,'Spieltag 5'!$H:$H,Berechnungen!$A16)</f>
        <v>0</v>
      </c>
      <c r="EJ16" s="49">
        <f>SUMIFS('Spieltag 5'!$O:$O,'Spieltag 5'!$L:$L,Berechnungen!$A16)</f>
        <v>0</v>
      </c>
      <c r="EK16" s="50">
        <f>SUMIFS('Spieltag 5'!$M:$M,'Spieltag 5'!$P:$P,Berechnungen!$A16)</f>
        <v>0</v>
      </c>
      <c r="EL16" s="49">
        <f>COUNTIFS('Spieltag 1'!$D:$D,$A16,'Spieltag 1'!$C:$C,2)</f>
        <v>0</v>
      </c>
      <c r="EM16">
        <f t="shared" si="34"/>
        <v>0</v>
      </c>
      <c r="EN16">
        <f t="shared" si="35"/>
        <v>0</v>
      </c>
      <c r="EO16" s="49">
        <f>COUNTIFS('Spieltag 2'!$D:$D,$A16,'Spieltag 2'!$C:$C,2)</f>
        <v>0</v>
      </c>
      <c r="EP16">
        <f t="shared" si="36"/>
        <v>0</v>
      </c>
      <c r="EQ16">
        <f t="shared" si="37"/>
        <v>0</v>
      </c>
      <c r="ER16" s="49">
        <f>COUNTIFS('Spieltag 3'!$D:$D,$A16,'Spieltag 3'!$C:$C,2)</f>
        <v>0</v>
      </c>
      <c r="ES16">
        <f t="shared" si="38"/>
        <v>0</v>
      </c>
      <c r="ET16">
        <f t="shared" si="39"/>
        <v>0</v>
      </c>
      <c r="EU16" s="49">
        <f>COUNTIFS('Spieltag 4'!$D:$D,$A16,'Spieltag 4'!$C:$C,2)</f>
        <v>0</v>
      </c>
      <c r="EV16">
        <f t="shared" si="40"/>
        <v>0</v>
      </c>
      <c r="EW16">
        <f t="shared" si="41"/>
        <v>0</v>
      </c>
      <c r="EX16" s="49">
        <f>COUNTIFS('Spieltag 5'!$D:$D,$A16,'Spieltag 5'!$C:$C,2)</f>
        <v>0</v>
      </c>
      <c r="EY16">
        <f t="shared" si="42"/>
        <v>0</v>
      </c>
      <c r="EZ16">
        <f t="shared" si="43"/>
        <v>0</v>
      </c>
      <c r="FA16" s="76">
        <f t="shared" si="44"/>
        <v>0</v>
      </c>
      <c r="FB16" s="76">
        <f t="shared" si="45"/>
        <v>0</v>
      </c>
      <c r="FC16" s="76">
        <f t="shared" si="46"/>
        <v>0</v>
      </c>
    </row>
    <row r="17" spans="1:159" ht="15.5" thickTop="1" thickBot="1">
      <c r="A17" s="13" t="s">
        <v>45</v>
      </c>
      <c r="B17" s="41"/>
      <c r="C17">
        <f t="shared" si="2"/>
        <v>50</v>
      </c>
      <c r="D17">
        <f t="shared" si="3"/>
        <v>25</v>
      </c>
      <c r="E17" s="48">
        <f t="shared" si="4"/>
        <v>0</v>
      </c>
      <c r="F17" s="49">
        <f t="shared" si="5"/>
        <v>0</v>
      </c>
      <c r="G17" s="49">
        <f t="shared" si="6"/>
        <v>0</v>
      </c>
      <c r="H17" s="49">
        <f t="shared" si="7"/>
        <v>0</v>
      </c>
      <c r="I17" s="50">
        <f t="shared" si="8"/>
        <v>0</v>
      </c>
      <c r="J17" s="48">
        <f>COUNTIF('Spieltag 1'!$A:$T,Berechnungen!$A17)</f>
        <v>5</v>
      </c>
      <c r="K17" s="48">
        <f t="shared" si="9"/>
        <v>0</v>
      </c>
      <c r="L17" s="49">
        <f t="shared" si="10"/>
        <v>0</v>
      </c>
      <c r="M17" s="49">
        <f t="shared" si="11"/>
        <v>0</v>
      </c>
      <c r="N17" s="49">
        <f t="shared" si="12"/>
        <v>0</v>
      </c>
      <c r="O17" s="50">
        <f t="shared" si="13"/>
        <v>0</v>
      </c>
      <c r="P17" s="49">
        <f>COUNTIFS('Spieltag 1'!$D:$D,$A17,'Spieltag 1'!$C:$C,0)+COUNTIFS('Spieltag 1'!$D:$D,$A17,'Spieltag 1'!$C:$C,1)+COUNTIFS('Spieltag 1'!$D:$D,$A17,'Spieltag 1'!$C:$C,2)</f>
        <v>0</v>
      </c>
      <c r="Q17" s="49">
        <f>COUNTIFS('Spieltag 1'!$H:$H,$A17,'Spieltag 1'!$I:$I,0)+COUNTIFS('Spieltag 1'!$H:$H,$A17,'Spieltag 1'!$I:$I,1)+COUNTIFS('Spieltag 1'!$H:$H,$A17,'Spieltag 1'!$I:$I,2)</f>
        <v>0</v>
      </c>
      <c r="R17" s="49">
        <f>COUNTIFS('Spieltag 1'!$L:$L,$A17,'Spieltag 1'!$K:$K,0)+COUNTIFS('Spieltag 1'!$L:$L,$A17,'Spieltag 1'!$K:$K,1)+COUNTIFS('Spieltag 1'!$L:$L,$A17,'Spieltag 1'!$K:$K,2)</f>
        <v>0</v>
      </c>
      <c r="S17" s="60">
        <f>COUNTIFS('Spieltag 1'!$P:$P,$A17,'Spieltag 1'!$Q:$Q,0)+COUNTIFS('Spieltag 1'!$P:$P,$A17,'Spieltag 1'!$Q:$Q,1)+COUNTIFS('Spieltag 1'!$P:$P,$A17,'Spieltag 1'!$Q:$Q,2)</f>
        <v>0</v>
      </c>
      <c r="T17" s="59">
        <f>SUMIFS('Spieltag 1'!$C:$C,'Spieltag 1'!$D:$D,Berechnungen!$A17)</f>
        <v>0</v>
      </c>
      <c r="U17" s="49">
        <f>SUMIFS('Spieltag 1'!$I:$I,'Spieltag 1'!$H:$H,Berechnungen!$A17)</f>
        <v>0</v>
      </c>
      <c r="V17" s="49">
        <f>SUMIFS('Spieltag 1'!$K:$K,'Spieltag 1'!$L:$L,Berechnungen!$A17)</f>
        <v>0</v>
      </c>
      <c r="W17" s="60">
        <f>SUMIFS('Spieltag 1'!$Q:$Q,'Spieltag 1'!$P:$P,Berechnungen!$A17)</f>
        <v>0</v>
      </c>
      <c r="X17" s="59">
        <f>SUMIFS('Spieltag 1'!$E:$E,'Spieltag 1'!$D:$D,Berechnungen!$A17)</f>
        <v>0</v>
      </c>
      <c r="Y17" s="49">
        <f>SUMIFS('Spieltag 1'!$G:$G,'Spieltag 1'!$H:$H,Berechnungen!$A17)</f>
        <v>0</v>
      </c>
      <c r="Z17" s="49">
        <f>SUMIFS('Spieltag 1'!$M:$M,'Spieltag 1'!$L:$L,Berechnungen!$A17)</f>
        <v>0</v>
      </c>
      <c r="AA17" s="60">
        <f>SUMIFS('Spieltag 1'!$O:$O,'Spieltag 1'!$P:$P,Berechnungen!$A17)</f>
        <v>0</v>
      </c>
      <c r="AB17" s="59">
        <f>SUMIFS('Spieltag 1'!$G:$G,'Spieltag 1'!$D:$D,Berechnungen!$A17)</f>
        <v>0</v>
      </c>
      <c r="AC17" s="49">
        <f>SUMIFS('Spieltag 1'!$E:$E,'Spieltag 1'!$H:$H,Berechnungen!$A17)</f>
        <v>0</v>
      </c>
      <c r="AD17" s="49">
        <f>SUMIFS('Spieltag 1'!$O:$O,'Spieltag 1'!$L:$L,Berechnungen!$A17)</f>
        <v>0</v>
      </c>
      <c r="AE17" s="60">
        <f>SUMIFS('Spieltag 1'!$M:$M,'Spieltag 1'!$P:$P,Berechnungen!$A17)</f>
        <v>0</v>
      </c>
      <c r="AF17" s="48">
        <f>COUNTIF('Spieltag 2'!$A:$T,Berechnungen!$A17)</f>
        <v>5</v>
      </c>
      <c r="AG17" s="48">
        <f t="shared" si="14"/>
        <v>0</v>
      </c>
      <c r="AH17" s="49">
        <f t="shared" si="15"/>
        <v>0</v>
      </c>
      <c r="AI17" s="49">
        <f t="shared" si="16"/>
        <v>0</v>
      </c>
      <c r="AJ17" s="49">
        <f t="shared" si="17"/>
        <v>0</v>
      </c>
      <c r="AK17" s="50">
        <f t="shared" si="18"/>
        <v>0</v>
      </c>
      <c r="AL17" s="49">
        <f>COUNTIFS('Spieltag 2'!$D:$D,$A17,'Spieltag 2'!$C:$C,0)+COUNTIFS('Spieltag 2'!$D:$D,$A17,'Spieltag 2'!$C:$C,1)+COUNTIFS('Spieltag 2'!$D:$D,$A17,'Spieltag 2'!$C:$C,2)</f>
        <v>0</v>
      </c>
      <c r="AM17" s="49">
        <f>COUNTIFS('Spieltag 2'!$H:$H,$A17,'Spieltag 2'!$I:$I,0)+COUNTIFS('Spieltag 2'!$H:$H,$A17,'Spieltag 2'!$I:$I,1)+COUNTIFS('Spieltag 2'!$H:$H,$A17,'Spieltag 2'!$I:$I,2)</f>
        <v>0</v>
      </c>
      <c r="AN17" s="49">
        <f>COUNTIFS('Spieltag 2'!$L:$L,$A17,'Spieltag 2'!$K:$K,0)+COUNTIFS('Spieltag 2'!$L:$L,$A17,'Spieltag 2'!$K:$K,1)+COUNTIFS('Spieltag 2'!$L:$L,$A17,'Spieltag 2'!$K:$K,2)</f>
        <v>0</v>
      </c>
      <c r="AO17" s="60">
        <f>COUNTIFS('Spieltag 2'!$P:$P,$A17,'Spieltag 2'!$Q:$Q,0)+COUNTIFS('Spieltag 2'!$P:$P,$A17,'Spieltag 2'!$Q:$Q,1)+COUNTIFS('Spieltag 2'!$P:$P,$A17,'Spieltag 2'!$Q:$Q,2)</f>
        <v>0</v>
      </c>
      <c r="AP17" s="59">
        <f>SUMIFS('Spieltag 2'!$C:$C,'Spieltag 2'!$D:$D,Berechnungen!$A17)</f>
        <v>0</v>
      </c>
      <c r="AQ17" s="49">
        <f>SUMIFS('Spieltag 2'!$I:$I,'Spieltag 2'!$H:$H,Berechnungen!$A17)</f>
        <v>0</v>
      </c>
      <c r="AR17" s="49">
        <f>SUMIFS('Spieltag 2'!$K:$K,'Spieltag 2'!$L:$L,Berechnungen!$A17)</f>
        <v>0</v>
      </c>
      <c r="AS17" s="60">
        <f>SUMIFS('Spieltag 2'!$Q:$Q,'Spieltag 2'!$P:$P,Berechnungen!$A17)</f>
        <v>0</v>
      </c>
      <c r="AT17" s="59">
        <f>SUMIFS('Spieltag 2'!$E:$E,'Spieltag 2'!$D:$D,Berechnungen!$A17)</f>
        <v>0</v>
      </c>
      <c r="AU17" s="49">
        <f>SUMIFS('Spieltag 2'!$G:$G,'Spieltag 2'!$H:$H,Berechnungen!$A17)</f>
        <v>0</v>
      </c>
      <c r="AV17" s="49">
        <f>SUMIFS('Spieltag 2'!$M:$M,'Spieltag 2'!$L:$L,Berechnungen!$A17)</f>
        <v>0</v>
      </c>
      <c r="AW17" s="60">
        <f>SUMIFS('Spieltag 2'!$O:$O,'Spieltag 2'!$P:$P,Berechnungen!$A17)</f>
        <v>0</v>
      </c>
      <c r="AX17" s="59">
        <f>SUMIFS('Spieltag 2'!$G:$G,'Spieltag 2'!$D:$D,Berechnungen!$A17)</f>
        <v>0</v>
      </c>
      <c r="AY17" s="49">
        <f>SUMIFS('Spieltag 2'!$E:$E,'Spieltag 2'!$H:$H,Berechnungen!$A17)</f>
        <v>0</v>
      </c>
      <c r="AZ17" s="49">
        <f>SUMIFS('Spieltag 2'!$O:$O,'Spieltag 2'!$L:$L,Berechnungen!$A17)</f>
        <v>0</v>
      </c>
      <c r="BA17" s="60">
        <f>SUMIFS('Spieltag 2'!$M:$M,'Spieltag 2'!$P:$P,Berechnungen!$A17)</f>
        <v>0</v>
      </c>
      <c r="BB17" s="48">
        <f>COUNTIF('Spieltag 3'!$A:$T,Berechnungen!$A17)</f>
        <v>5</v>
      </c>
      <c r="BC17" s="48">
        <f t="shared" si="19"/>
        <v>0</v>
      </c>
      <c r="BD17" s="49">
        <f t="shared" si="20"/>
        <v>0</v>
      </c>
      <c r="BE17" s="49">
        <f t="shared" si="21"/>
        <v>0</v>
      </c>
      <c r="BF17" s="49">
        <f t="shared" si="22"/>
        <v>0</v>
      </c>
      <c r="BG17" s="50">
        <f t="shared" si="23"/>
        <v>0</v>
      </c>
      <c r="BH17" s="49">
        <f>COUNTIFS('Spieltag 3'!$D:$D,$A17,'Spieltag 3'!$C:$C,0)+COUNTIFS('Spieltag 3'!$D:$D,$A17,'Spieltag 3'!$C:$C,1)+COUNTIFS('Spieltag 3'!$D:$D,$A17,'Spieltag 3'!$C:$C,2)</f>
        <v>0</v>
      </c>
      <c r="BI17" s="49">
        <f>COUNTIFS('Spieltag 3'!$H:$H,$A17,'Spieltag 3'!$I:$I,0)+COUNTIFS('Spieltag 3'!$H:$H,$A17,'Spieltag 3'!$I:$I,1)+COUNTIFS('Spieltag 3'!$H:$H,$A17,'Spieltag 3'!$I:$I,2)</f>
        <v>0</v>
      </c>
      <c r="BJ17" s="49">
        <f>COUNTIFS('Spieltag 3'!$L:$L,$A17,'Spieltag 3'!$K:$K,0)+COUNTIFS('Spieltag 3'!$L:$L,$A17,'Spieltag 3'!$K:$K,1)+COUNTIFS('Spieltag 3'!$L:$L,$A17,'Spieltag 3'!$K:$K,2)</f>
        <v>0</v>
      </c>
      <c r="BK17" s="60">
        <f>COUNTIFS('Spieltag 3'!$P:$P,$A17,'Spieltag 3'!$Q:$Q,0)+COUNTIFS('Spieltag 3'!$P:$P,$A17,'Spieltag 3'!$Q:$Q,1)+COUNTIFS('Spieltag 3'!$P:$P,$A17,'Spieltag 3'!$Q:$Q,2)</f>
        <v>0</v>
      </c>
      <c r="BL17" s="59">
        <f>SUMIFS('Spieltag 3'!$C:$C,'Spieltag 3'!$D:$D,Berechnungen!$A17)</f>
        <v>0</v>
      </c>
      <c r="BM17" s="49">
        <f>SUMIFS('Spieltag 3'!$I:$I,'Spieltag 3'!$H:$H,Berechnungen!$A17)</f>
        <v>0</v>
      </c>
      <c r="BN17" s="49">
        <f>SUMIFS('Spieltag 3'!$K:$K,'Spieltag 3'!$L:$L,Berechnungen!$A17)</f>
        <v>0</v>
      </c>
      <c r="BO17" s="60">
        <f>SUMIFS('Spieltag 3'!$Q:$Q,'Spieltag 3'!$P:$P,Berechnungen!$A17)</f>
        <v>0</v>
      </c>
      <c r="BP17" s="59">
        <f>SUMIFS('Spieltag 3'!$E:$E,'Spieltag 3'!$D:$D,Berechnungen!$A17)</f>
        <v>0</v>
      </c>
      <c r="BQ17" s="49">
        <f>SUMIFS('Spieltag 3'!$G:$G,'Spieltag 3'!$H:$H,Berechnungen!$A17)</f>
        <v>0</v>
      </c>
      <c r="BR17" s="49">
        <f>SUMIFS('Spieltag 3'!$M:$M,'Spieltag 3'!$L:$L,Berechnungen!$A17)</f>
        <v>0</v>
      </c>
      <c r="BS17" s="60">
        <f>SUMIFS('Spieltag 3'!$O:$O,'Spieltag 3'!$P:$P,Berechnungen!$A17)</f>
        <v>0</v>
      </c>
      <c r="BT17" s="59">
        <f>SUMIFS('Spieltag 3'!$G:$G,'Spieltag 3'!$D:$D,Berechnungen!$A17)</f>
        <v>0</v>
      </c>
      <c r="BU17" s="49">
        <f>SUMIFS('Spieltag 3'!$E:$E,'Spieltag 3'!$H:$H,Berechnungen!$A17)</f>
        <v>0</v>
      </c>
      <c r="BV17" s="49">
        <f>SUMIFS('Spieltag 3'!$O:$O,'Spieltag 3'!$L:$L,Berechnungen!$A17)</f>
        <v>0</v>
      </c>
      <c r="BW17" s="60">
        <f>SUMIFS('Spieltag 3'!$M:$M,'Spieltag 3'!$P:$P,Berechnungen!$A17)</f>
        <v>0</v>
      </c>
      <c r="BX17" s="48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50"/>
      <c r="CT17" s="48">
        <f>COUNTIF('Spieltag 4'!$A:$T,Berechnungen!$A17)</f>
        <v>5</v>
      </c>
      <c r="CU17" s="48">
        <f t="shared" si="24"/>
        <v>0</v>
      </c>
      <c r="CV17" s="49">
        <f t="shared" si="25"/>
        <v>0</v>
      </c>
      <c r="CW17" s="49">
        <f t="shared" si="26"/>
        <v>0</v>
      </c>
      <c r="CX17" s="49">
        <f t="shared" si="27"/>
        <v>0</v>
      </c>
      <c r="CY17" s="50">
        <f t="shared" si="28"/>
        <v>0</v>
      </c>
      <c r="CZ17" s="49">
        <f>COUNTIFS('Spieltag 4'!$D:$D,$A17,'Spieltag 4'!$C:$C,0)+COUNTIFS('Spieltag 4'!$D:$D,$A17,'Spieltag 4'!$C:$C,1)+COUNTIFS('Spieltag 4'!$D:$D,$A17,'Spieltag 4'!$C:$C,2)</f>
        <v>0</v>
      </c>
      <c r="DA17" s="49">
        <f>COUNTIFS('Spieltag 4'!$H:$H,$A17,'Spieltag 4'!$I:$I,0)+COUNTIFS('Spieltag 4'!$H:$H,$A17,'Spieltag 4'!$I:$I,1)+COUNTIFS('Spieltag 4'!$H:$H,$A17,'Spieltag 4'!$I:$I,2)</f>
        <v>0</v>
      </c>
      <c r="DB17" s="49">
        <f>COUNTIFS('Spieltag 4'!$L:$L,$A17,'Spieltag 4'!$K:$K,0)+COUNTIFS('Spieltag 4'!$L:$L,$A17,'Spieltag 4'!$K:$K,1)+COUNTIFS('Spieltag 4'!$L:$L,$A17,'Spieltag 4'!$K:$K,2)</f>
        <v>0</v>
      </c>
      <c r="DC17" s="60">
        <f>COUNTIFS('Spieltag 4'!$P:$P,$A17,'Spieltag 4'!$Q:$Q,0)+COUNTIFS('Spieltag 4'!$P:$P,$A17,'Spieltag 4'!$Q:$Q,1)+COUNTIFS('Spieltag 4'!$P:$P,$A17,'Spieltag 4'!$Q:$Q,2)</f>
        <v>0</v>
      </c>
      <c r="DD17" s="59">
        <f>SUMIFS('Spieltag 4'!$C:$C,'Spieltag 4'!$D:$D,Berechnungen!$A17)</f>
        <v>0</v>
      </c>
      <c r="DE17" s="49">
        <f>SUMIFS('Spieltag 4'!$I:$I,'Spieltag 4'!$H:$H,Berechnungen!$A17)</f>
        <v>0</v>
      </c>
      <c r="DF17" s="49">
        <f>SUMIFS('Spieltag 4'!$K:$K,'Spieltag 4'!$L:$L,Berechnungen!$A17)</f>
        <v>0</v>
      </c>
      <c r="DG17" s="60">
        <f>SUMIFS('Spieltag 4'!$Q:$Q,'Spieltag 4'!$P:$P,Berechnungen!$A17)</f>
        <v>0</v>
      </c>
      <c r="DH17" s="59">
        <f>SUMIFS('Spieltag 4'!$E:$E,'Spieltag 4'!$D:$D,Berechnungen!$A17)</f>
        <v>0</v>
      </c>
      <c r="DI17" s="49">
        <f>SUMIFS('Spieltag 4'!$G:$G,'Spieltag 4'!$H:$H,Berechnungen!$A17)</f>
        <v>0</v>
      </c>
      <c r="DJ17" s="49">
        <f>SUMIFS('Spieltag 4'!$M:$M,'Spieltag 4'!$L:$L,Berechnungen!$A17)</f>
        <v>0</v>
      </c>
      <c r="DK17" s="60">
        <f>SUMIFS('Spieltag 4'!$O:$O,'Spieltag 4'!$P:$P,Berechnungen!$A17)</f>
        <v>0</v>
      </c>
      <c r="DL17" s="59">
        <f>SUMIFS('Spieltag 4'!$G:$G,'Spieltag 4'!$D:$D,Berechnungen!$A17)</f>
        <v>0</v>
      </c>
      <c r="DM17" s="49">
        <f>SUMIFS('Spieltag 4'!$E:$E,'Spieltag 4'!$H:$H,Berechnungen!$A17)</f>
        <v>0</v>
      </c>
      <c r="DN17" s="49">
        <f>SUMIFS('Spieltag 4'!$O:$O,'Spieltag 4'!$L:$L,Berechnungen!$A17)</f>
        <v>0</v>
      </c>
      <c r="DO17" s="50">
        <f>SUMIFS('Spieltag 4'!$M:$M,'Spieltag 4'!$P:$P,Berechnungen!$A17)</f>
        <v>0</v>
      </c>
      <c r="DP17" s="48">
        <f>COUNTIF('Spieltag 5'!$A:$T,Berechnungen!$A17)</f>
        <v>5</v>
      </c>
      <c r="DQ17" s="48">
        <f t="shared" si="29"/>
        <v>0</v>
      </c>
      <c r="DR17" s="49">
        <f t="shared" si="30"/>
        <v>0</v>
      </c>
      <c r="DS17" s="49">
        <f t="shared" si="31"/>
        <v>0</v>
      </c>
      <c r="DT17" s="49">
        <f t="shared" si="32"/>
        <v>0</v>
      </c>
      <c r="DU17" s="50">
        <f t="shared" si="33"/>
        <v>0</v>
      </c>
      <c r="DV17" s="49">
        <f>COUNTIFS('Spieltag 5'!$D:$D,$A17,'Spieltag 5'!$C:$C,0)+COUNTIFS('Spieltag 5'!$D:$D,$A17,'Spieltag 5'!$C:$C,1)+COUNTIFS('Spieltag 5'!$D:$D,$A17,'Spieltag 5'!$C:$C,2)</f>
        <v>0</v>
      </c>
      <c r="DW17" s="49">
        <f>COUNTIFS('Spieltag 5'!$H:$H,$A17,'Spieltag 5'!$I:$I,0)+COUNTIFS('Spieltag 5'!$H:$H,$A17,'Spieltag 5'!$I:$I,1)+COUNTIFS('Spieltag 5'!$H:$H,$A17,'Spieltag 5'!$I:$I,2)</f>
        <v>0</v>
      </c>
      <c r="DX17" s="49">
        <f>COUNTIFS('Spieltag 5'!$L:$L,$A17,'Spieltag 5'!$K:$K,0)+COUNTIFS('Spieltag 5'!$L:$L,$A17,'Spieltag 5'!$K:$K,1)+COUNTIFS('Spieltag 5'!$L:$L,$A17,'Spieltag 5'!$K:$K,2)</f>
        <v>0</v>
      </c>
      <c r="DY17" s="60">
        <f>COUNTIFS('Spieltag 5'!$P:$P,$A17,'Spieltag 5'!$Q:$Q,0)+COUNTIFS('Spieltag 5'!$P:$P,$A17,'Spieltag 5'!$Q:$Q,1)+COUNTIFS('Spieltag 5'!$P:$P,$A17,'Spieltag 5'!$Q:$Q,2)</f>
        <v>0</v>
      </c>
      <c r="DZ17" s="59">
        <f>SUMIFS('Spieltag 5'!$C:$C,'Spieltag 5'!$D:$D,Berechnungen!$A17)</f>
        <v>0</v>
      </c>
      <c r="EA17" s="49">
        <f>SUMIFS('Spieltag 5'!$I:$I,'Spieltag 5'!$H:$H,Berechnungen!$A17)</f>
        <v>0</v>
      </c>
      <c r="EB17" s="49">
        <f>SUMIFS('Spieltag 5'!$K:$K,'Spieltag 5'!$L:$L,Berechnungen!$A17)</f>
        <v>0</v>
      </c>
      <c r="EC17" s="60">
        <f>SUMIFS('Spieltag 5'!$Q:$Q,'Spieltag 5'!$P:$P,Berechnungen!$A17)</f>
        <v>0</v>
      </c>
      <c r="ED17" s="59">
        <f>SUMIFS('Spieltag 5'!$E:$E,'Spieltag 5'!$D:$D,Berechnungen!$A17)</f>
        <v>0</v>
      </c>
      <c r="EE17" s="49">
        <f>SUMIFS('Spieltag 5'!$G:$G,'Spieltag 5'!$H:$H,Berechnungen!$A17)</f>
        <v>0</v>
      </c>
      <c r="EF17" s="49">
        <f>SUMIFS('Spieltag 5'!$M:$M,'Spieltag 5'!$L:$L,Berechnungen!$A17)</f>
        <v>0</v>
      </c>
      <c r="EG17" s="60">
        <f>SUMIFS('Spieltag 5'!$O:$O,'Spieltag 5'!$P:$P,Berechnungen!$A17)</f>
        <v>0</v>
      </c>
      <c r="EH17" s="59">
        <f>SUMIFS('Spieltag 5'!$G:$G,'Spieltag 5'!$D:$D,Berechnungen!$A17)</f>
        <v>0</v>
      </c>
      <c r="EI17" s="49">
        <f>SUMIFS('Spieltag 5'!$E:$E,'Spieltag 5'!$H:$H,Berechnungen!$A17)</f>
        <v>0</v>
      </c>
      <c r="EJ17" s="49">
        <f>SUMIFS('Spieltag 5'!$O:$O,'Spieltag 5'!$L:$L,Berechnungen!$A17)</f>
        <v>0</v>
      </c>
      <c r="EK17" s="50">
        <f>SUMIFS('Spieltag 5'!$M:$M,'Spieltag 5'!$P:$P,Berechnungen!$A17)</f>
        <v>0</v>
      </c>
      <c r="EL17" s="49">
        <f>COUNTIFS('Spieltag 1'!$D:$D,$A17,'Spieltag 1'!$C:$C,2)</f>
        <v>0</v>
      </c>
      <c r="EM17">
        <f t="shared" si="34"/>
        <v>0</v>
      </c>
      <c r="EN17">
        <f t="shared" si="35"/>
        <v>0</v>
      </c>
      <c r="EO17" s="49">
        <f>COUNTIFS('Spieltag 2'!$D:$D,$A17,'Spieltag 2'!$C:$C,2)</f>
        <v>0</v>
      </c>
      <c r="EP17">
        <f t="shared" si="36"/>
        <v>0</v>
      </c>
      <c r="EQ17">
        <f t="shared" si="37"/>
        <v>0</v>
      </c>
      <c r="ER17" s="49">
        <f>COUNTIFS('Spieltag 3'!$D:$D,$A17,'Spieltag 3'!$C:$C,2)</f>
        <v>0</v>
      </c>
      <c r="ES17">
        <f t="shared" si="38"/>
        <v>0</v>
      </c>
      <c r="ET17">
        <f t="shared" si="39"/>
        <v>0</v>
      </c>
      <c r="EU17" s="49">
        <f>COUNTIFS('Spieltag 4'!$D:$D,$A17,'Spieltag 4'!$C:$C,2)</f>
        <v>0</v>
      </c>
      <c r="EV17">
        <f t="shared" si="40"/>
        <v>0</v>
      </c>
      <c r="EW17">
        <f t="shared" si="41"/>
        <v>0</v>
      </c>
      <c r="EX17" s="49">
        <f>COUNTIFS('Spieltag 5'!$D:$D,$A17,'Spieltag 5'!$C:$C,2)</f>
        <v>0</v>
      </c>
      <c r="EY17">
        <f t="shared" si="42"/>
        <v>0</v>
      </c>
      <c r="EZ17">
        <f t="shared" si="43"/>
        <v>0</v>
      </c>
      <c r="FA17" s="76">
        <f t="shared" si="44"/>
        <v>0</v>
      </c>
      <c r="FB17" s="76">
        <f t="shared" si="45"/>
        <v>0</v>
      </c>
      <c r="FC17" s="76">
        <f t="shared" si="46"/>
        <v>0</v>
      </c>
    </row>
    <row r="18" spans="1:159" ht="15.5" thickTop="1" thickBot="1">
      <c r="A18" s="13" t="s">
        <v>46</v>
      </c>
      <c r="B18" s="41"/>
      <c r="C18">
        <f t="shared" si="2"/>
        <v>50</v>
      </c>
      <c r="D18">
        <f t="shared" si="3"/>
        <v>25</v>
      </c>
      <c r="E18" s="48">
        <f t="shared" si="4"/>
        <v>0</v>
      </c>
      <c r="F18" s="49">
        <f t="shared" si="5"/>
        <v>0</v>
      </c>
      <c r="G18" s="49">
        <f t="shared" si="6"/>
        <v>0</v>
      </c>
      <c r="H18" s="49">
        <f t="shared" si="7"/>
        <v>0</v>
      </c>
      <c r="I18" s="50">
        <f t="shared" si="8"/>
        <v>0</v>
      </c>
      <c r="J18" s="48">
        <f>COUNTIF('Spieltag 1'!$A:$T,Berechnungen!$A18)</f>
        <v>5</v>
      </c>
      <c r="K18" s="48">
        <f t="shared" si="9"/>
        <v>0</v>
      </c>
      <c r="L18" s="49">
        <f t="shared" si="10"/>
        <v>0</v>
      </c>
      <c r="M18" s="49">
        <f t="shared" si="11"/>
        <v>0</v>
      </c>
      <c r="N18" s="49">
        <f t="shared" si="12"/>
        <v>0</v>
      </c>
      <c r="O18" s="50">
        <f t="shared" si="13"/>
        <v>0</v>
      </c>
      <c r="P18" s="49">
        <f>COUNTIFS('Spieltag 1'!$D:$D,$A18,'Spieltag 1'!$C:$C,0)+COUNTIFS('Spieltag 1'!$D:$D,$A18,'Spieltag 1'!$C:$C,1)+COUNTIFS('Spieltag 1'!$D:$D,$A18,'Spieltag 1'!$C:$C,2)</f>
        <v>0</v>
      </c>
      <c r="Q18" s="49">
        <f>COUNTIFS('Spieltag 1'!$H:$H,$A18,'Spieltag 1'!$I:$I,0)+COUNTIFS('Spieltag 1'!$H:$H,$A18,'Spieltag 1'!$I:$I,1)+COUNTIFS('Spieltag 1'!$H:$H,$A18,'Spieltag 1'!$I:$I,2)</f>
        <v>0</v>
      </c>
      <c r="R18" s="49">
        <f>COUNTIFS('Spieltag 1'!$L:$L,$A18,'Spieltag 1'!$K:$K,0)+COUNTIFS('Spieltag 1'!$L:$L,$A18,'Spieltag 1'!$K:$K,1)+COUNTIFS('Spieltag 1'!$L:$L,$A18,'Spieltag 1'!$K:$K,2)</f>
        <v>0</v>
      </c>
      <c r="S18" s="60">
        <f>COUNTIFS('Spieltag 1'!$P:$P,$A18,'Spieltag 1'!$Q:$Q,0)+COUNTIFS('Spieltag 1'!$P:$P,$A18,'Spieltag 1'!$Q:$Q,1)+COUNTIFS('Spieltag 1'!$P:$P,$A18,'Spieltag 1'!$Q:$Q,2)</f>
        <v>0</v>
      </c>
      <c r="T18" s="59">
        <f>SUMIFS('Spieltag 1'!$C:$C,'Spieltag 1'!$D:$D,Berechnungen!$A18)</f>
        <v>0</v>
      </c>
      <c r="U18" s="49">
        <f>SUMIFS('Spieltag 1'!$I:$I,'Spieltag 1'!$H:$H,Berechnungen!$A18)</f>
        <v>0</v>
      </c>
      <c r="V18" s="49">
        <f>SUMIFS('Spieltag 1'!$K:$K,'Spieltag 1'!$L:$L,Berechnungen!$A18)</f>
        <v>0</v>
      </c>
      <c r="W18" s="60">
        <f>SUMIFS('Spieltag 1'!$Q:$Q,'Spieltag 1'!$P:$P,Berechnungen!$A18)</f>
        <v>0</v>
      </c>
      <c r="X18" s="59">
        <f>SUMIFS('Spieltag 1'!$E:$E,'Spieltag 1'!$D:$D,Berechnungen!$A18)</f>
        <v>0</v>
      </c>
      <c r="Y18" s="49">
        <f>SUMIFS('Spieltag 1'!$G:$G,'Spieltag 1'!$H:$H,Berechnungen!$A18)</f>
        <v>0</v>
      </c>
      <c r="Z18" s="49">
        <f>SUMIFS('Spieltag 1'!$M:$M,'Spieltag 1'!$L:$L,Berechnungen!$A18)</f>
        <v>0</v>
      </c>
      <c r="AA18" s="60">
        <f>SUMIFS('Spieltag 1'!$O:$O,'Spieltag 1'!$P:$P,Berechnungen!$A18)</f>
        <v>0</v>
      </c>
      <c r="AB18" s="59">
        <f>SUMIFS('Spieltag 1'!$G:$G,'Spieltag 1'!$D:$D,Berechnungen!$A18)</f>
        <v>0</v>
      </c>
      <c r="AC18" s="49">
        <f>SUMIFS('Spieltag 1'!$E:$E,'Spieltag 1'!$H:$H,Berechnungen!$A18)</f>
        <v>0</v>
      </c>
      <c r="AD18" s="49">
        <f>SUMIFS('Spieltag 1'!$O:$O,'Spieltag 1'!$L:$L,Berechnungen!$A18)</f>
        <v>0</v>
      </c>
      <c r="AE18" s="60">
        <f>SUMIFS('Spieltag 1'!$M:$M,'Spieltag 1'!$P:$P,Berechnungen!$A18)</f>
        <v>0</v>
      </c>
      <c r="AF18" s="48">
        <f>COUNTIF('Spieltag 2'!$A:$T,Berechnungen!$A18)</f>
        <v>5</v>
      </c>
      <c r="AG18" s="48">
        <f t="shared" si="14"/>
        <v>0</v>
      </c>
      <c r="AH18" s="49">
        <f t="shared" si="15"/>
        <v>0</v>
      </c>
      <c r="AI18" s="49">
        <f t="shared" si="16"/>
        <v>0</v>
      </c>
      <c r="AJ18" s="49">
        <f t="shared" si="17"/>
        <v>0</v>
      </c>
      <c r="AK18" s="50">
        <f t="shared" si="18"/>
        <v>0</v>
      </c>
      <c r="AL18" s="49">
        <f>COUNTIFS('Spieltag 2'!$D:$D,$A18,'Spieltag 2'!$C:$C,0)+COUNTIFS('Spieltag 2'!$D:$D,$A18,'Spieltag 2'!$C:$C,1)+COUNTIFS('Spieltag 2'!$D:$D,$A18,'Spieltag 2'!$C:$C,2)</f>
        <v>0</v>
      </c>
      <c r="AM18" s="49">
        <f>COUNTIFS('Spieltag 2'!$H:$H,$A18,'Spieltag 2'!$I:$I,0)+COUNTIFS('Spieltag 2'!$H:$H,$A18,'Spieltag 2'!$I:$I,1)+COUNTIFS('Spieltag 2'!$H:$H,$A18,'Spieltag 2'!$I:$I,2)</f>
        <v>0</v>
      </c>
      <c r="AN18" s="49">
        <f>COUNTIFS('Spieltag 2'!$L:$L,$A18,'Spieltag 2'!$K:$K,0)+COUNTIFS('Spieltag 2'!$L:$L,$A18,'Spieltag 2'!$K:$K,1)+COUNTIFS('Spieltag 2'!$L:$L,$A18,'Spieltag 2'!$K:$K,2)</f>
        <v>0</v>
      </c>
      <c r="AO18" s="60">
        <f>COUNTIFS('Spieltag 2'!$P:$P,$A18,'Spieltag 2'!$Q:$Q,0)+COUNTIFS('Spieltag 2'!$P:$P,$A18,'Spieltag 2'!$Q:$Q,1)+COUNTIFS('Spieltag 2'!$P:$P,$A18,'Spieltag 2'!$Q:$Q,2)</f>
        <v>0</v>
      </c>
      <c r="AP18" s="59">
        <f>SUMIFS('Spieltag 2'!$C:$C,'Spieltag 2'!$D:$D,Berechnungen!$A18)</f>
        <v>0</v>
      </c>
      <c r="AQ18" s="49">
        <f>SUMIFS('Spieltag 2'!$I:$I,'Spieltag 2'!$H:$H,Berechnungen!$A18)</f>
        <v>0</v>
      </c>
      <c r="AR18" s="49">
        <f>SUMIFS('Spieltag 2'!$K:$K,'Spieltag 2'!$L:$L,Berechnungen!$A18)</f>
        <v>0</v>
      </c>
      <c r="AS18" s="60">
        <f>SUMIFS('Spieltag 2'!$Q:$Q,'Spieltag 2'!$P:$P,Berechnungen!$A18)</f>
        <v>0</v>
      </c>
      <c r="AT18" s="59">
        <f>SUMIFS('Spieltag 2'!$E:$E,'Spieltag 2'!$D:$D,Berechnungen!$A18)</f>
        <v>0</v>
      </c>
      <c r="AU18" s="49">
        <f>SUMIFS('Spieltag 2'!$G:$G,'Spieltag 2'!$H:$H,Berechnungen!$A18)</f>
        <v>0</v>
      </c>
      <c r="AV18" s="49">
        <f>SUMIFS('Spieltag 2'!$M:$M,'Spieltag 2'!$L:$L,Berechnungen!$A18)</f>
        <v>0</v>
      </c>
      <c r="AW18" s="60">
        <f>SUMIFS('Spieltag 2'!$O:$O,'Spieltag 2'!$P:$P,Berechnungen!$A18)</f>
        <v>0</v>
      </c>
      <c r="AX18" s="59">
        <f>SUMIFS('Spieltag 2'!$G:$G,'Spieltag 2'!$D:$D,Berechnungen!$A18)</f>
        <v>0</v>
      </c>
      <c r="AY18" s="49">
        <f>SUMIFS('Spieltag 2'!$E:$E,'Spieltag 2'!$H:$H,Berechnungen!$A18)</f>
        <v>0</v>
      </c>
      <c r="AZ18" s="49">
        <f>SUMIFS('Spieltag 2'!$O:$O,'Spieltag 2'!$L:$L,Berechnungen!$A18)</f>
        <v>0</v>
      </c>
      <c r="BA18" s="60">
        <f>SUMIFS('Spieltag 2'!$M:$M,'Spieltag 2'!$P:$P,Berechnungen!$A18)</f>
        <v>0</v>
      </c>
      <c r="BB18" s="48">
        <f>COUNTIF('Spieltag 3'!$A:$T,Berechnungen!$A18)</f>
        <v>5</v>
      </c>
      <c r="BC18" s="48">
        <f t="shared" si="19"/>
        <v>0</v>
      </c>
      <c r="BD18" s="49">
        <f t="shared" si="20"/>
        <v>0</v>
      </c>
      <c r="BE18" s="49">
        <f t="shared" si="21"/>
        <v>0</v>
      </c>
      <c r="BF18" s="49">
        <f t="shared" si="22"/>
        <v>0</v>
      </c>
      <c r="BG18" s="50">
        <f t="shared" si="23"/>
        <v>0</v>
      </c>
      <c r="BH18" s="49">
        <f>COUNTIFS('Spieltag 3'!$D:$D,$A18,'Spieltag 3'!$C:$C,0)+COUNTIFS('Spieltag 3'!$D:$D,$A18,'Spieltag 3'!$C:$C,1)+COUNTIFS('Spieltag 3'!$D:$D,$A18,'Spieltag 3'!$C:$C,2)</f>
        <v>0</v>
      </c>
      <c r="BI18" s="49">
        <f>COUNTIFS('Spieltag 3'!$H:$H,$A18,'Spieltag 3'!$I:$I,0)+COUNTIFS('Spieltag 3'!$H:$H,$A18,'Spieltag 3'!$I:$I,1)+COUNTIFS('Spieltag 3'!$H:$H,$A18,'Spieltag 3'!$I:$I,2)</f>
        <v>0</v>
      </c>
      <c r="BJ18" s="49">
        <f>COUNTIFS('Spieltag 3'!$L:$L,$A18,'Spieltag 3'!$K:$K,0)+COUNTIFS('Spieltag 3'!$L:$L,$A18,'Spieltag 3'!$K:$K,1)+COUNTIFS('Spieltag 3'!$L:$L,$A18,'Spieltag 3'!$K:$K,2)</f>
        <v>0</v>
      </c>
      <c r="BK18" s="60">
        <f>COUNTIFS('Spieltag 3'!$P:$P,$A18,'Spieltag 3'!$Q:$Q,0)+COUNTIFS('Spieltag 3'!$P:$P,$A18,'Spieltag 3'!$Q:$Q,1)+COUNTIFS('Spieltag 3'!$P:$P,$A18,'Spieltag 3'!$Q:$Q,2)</f>
        <v>0</v>
      </c>
      <c r="BL18" s="59">
        <f>SUMIFS('Spieltag 3'!$C:$C,'Spieltag 3'!$D:$D,Berechnungen!$A18)</f>
        <v>0</v>
      </c>
      <c r="BM18" s="49">
        <f>SUMIFS('Spieltag 3'!$I:$I,'Spieltag 3'!$H:$H,Berechnungen!$A18)</f>
        <v>0</v>
      </c>
      <c r="BN18" s="49">
        <f>SUMIFS('Spieltag 3'!$K:$K,'Spieltag 3'!$L:$L,Berechnungen!$A18)</f>
        <v>0</v>
      </c>
      <c r="BO18" s="60">
        <f>SUMIFS('Spieltag 3'!$Q:$Q,'Spieltag 3'!$P:$P,Berechnungen!$A18)</f>
        <v>0</v>
      </c>
      <c r="BP18" s="59">
        <f>SUMIFS('Spieltag 3'!$E:$E,'Spieltag 3'!$D:$D,Berechnungen!$A18)</f>
        <v>0</v>
      </c>
      <c r="BQ18" s="49">
        <f>SUMIFS('Spieltag 3'!$G:$G,'Spieltag 3'!$H:$H,Berechnungen!$A18)</f>
        <v>0</v>
      </c>
      <c r="BR18" s="49">
        <f>SUMIFS('Spieltag 3'!$M:$M,'Spieltag 3'!$L:$L,Berechnungen!$A18)</f>
        <v>0</v>
      </c>
      <c r="BS18" s="60">
        <f>SUMIFS('Spieltag 3'!$O:$O,'Spieltag 3'!$P:$P,Berechnungen!$A18)</f>
        <v>0</v>
      </c>
      <c r="BT18" s="59">
        <f>SUMIFS('Spieltag 3'!$G:$G,'Spieltag 3'!$D:$D,Berechnungen!$A18)</f>
        <v>0</v>
      </c>
      <c r="BU18" s="49">
        <f>SUMIFS('Spieltag 3'!$E:$E,'Spieltag 3'!$H:$H,Berechnungen!$A18)</f>
        <v>0</v>
      </c>
      <c r="BV18" s="49">
        <f>SUMIFS('Spieltag 3'!$O:$O,'Spieltag 3'!$L:$L,Berechnungen!$A18)</f>
        <v>0</v>
      </c>
      <c r="BW18" s="60">
        <f>SUMIFS('Spieltag 3'!$M:$M,'Spieltag 3'!$P:$P,Berechnungen!$A18)</f>
        <v>0</v>
      </c>
      <c r="BX18" s="48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50"/>
      <c r="CT18" s="48">
        <f>COUNTIF('Spieltag 4'!$A:$T,Berechnungen!$A18)</f>
        <v>5</v>
      </c>
      <c r="CU18" s="48">
        <f t="shared" si="24"/>
        <v>0</v>
      </c>
      <c r="CV18" s="49">
        <f t="shared" si="25"/>
        <v>0</v>
      </c>
      <c r="CW18" s="49">
        <f t="shared" si="26"/>
        <v>0</v>
      </c>
      <c r="CX18" s="49">
        <f t="shared" si="27"/>
        <v>0</v>
      </c>
      <c r="CY18" s="50">
        <f t="shared" si="28"/>
        <v>0</v>
      </c>
      <c r="CZ18" s="49">
        <f>COUNTIFS('Spieltag 4'!$D:$D,$A18,'Spieltag 4'!$C:$C,0)+COUNTIFS('Spieltag 4'!$D:$D,$A18,'Spieltag 4'!$C:$C,1)+COUNTIFS('Spieltag 4'!$D:$D,$A18,'Spieltag 4'!$C:$C,2)</f>
        <v>0</v>
      </c>
      <c r="DA18" s="49">
        <f>COUNTIFS('Spieltag 4'!$H:$H,$A18,'Spieltag 4'!$I:$I,0)+COUNTIFS('Spieltag 4'!$H:$H,$A18,'Spieltag 4'!$I:$I,1)+COUNTIFS('Spieltag 4'!$H:$H,$A18,'Spieltag 4'!$I:$I,2)</f>
        <v>0</v>
      </c>
      <c r="DB18" s="49">
        <f>COUNTIFS('Spieltag 4'!$L:$L,$A18,'Spieltag 4'!$K:$K,0)+COUNTIFS('Spieltag 4'!$L:$L,$A18,'Spieltag 4'!$K:$K,1)+COUNTIFS('Spieltag 4'!$L:$L,$A18,'Spieltag 4'!$K:$K,2)</f>
        <v>0</v>
      </c>
      <c r="DC18" s="60">
        <f>COUNTIFS('Spieltag 4'!$P:$P,$A18,'Spieltag 4'!$Q:$Q,0)+COUNTIFS('Spieltag 4'!$P:$P,$A18,'Spieltag 4'!$Q:$Q,1)+COUNTIFS('Spieltag 4'!$P:$P,$A18,'Spieltag 4'!$Q:$Q,2)</f>
        <v>0</v>
      </c>
      <c r="DD18" s="59">
        <f>SUMIFS('Spieltag 4'!$C:$C,'Spieltag 4'!$D:$D,Berechnungen!$A18)</f>
        <v>0</v>
      </c>
      <c r="DE18" s="49">
        <f>SUMIFS('Spieltag 4'!$I:$I,'Spieltag 4'!$H:$H,Berechnungen!$A18)</f>
        <v>0</v>
      </c>
      <c r="DF18" s="49">
        <f>SUMIFS('Spieltag 4'!$K:$K,'Spieltag 4'!$L:$L,Berechnungen!$A18)</f>
        <v>0</v>
      </c>
      <c r="DG18" s="60">
        <f>SUMIFS('Spieltag 4'!$Q:$Q,'Spieltag 4'!$P:$P,Berechnungen!$A18)</f>
        <v>0</v>
      </c>
      <c r="DH18" s="59">
        <f>SUMIFS('Spieltag 4'!$E:$E,'Spieltag 4'!$D:$D,Berechnungen!$A18)</f>
        <v>0</v>
      </c>
      <c r="DI18" s="49">
        <f>SUMIFS('Spieltag 4'!$G:$G,'Spieltag 4'!$H:$H,Berechnungen!$A18)</f>
        <v>0</v>
      </c>
      <c r="DJ18" s="49">
        <f>SUMIFS('Spieltag 4'!$M:$M,'Spieltag 4'!$L:$L,Berechnungen!$A18)</f>
        <v>0</v>
      </c>
      <c r="DK18" s="60">
        <f>SUMIFS('Spieltag 4'!$O:$O,'Spieltag 4'!$P:$P,Berechnungen!$A18)</f>
        <v>0</v>
      </c>
      <c r="DL18" s="59">
        <f>SUMIFS('Spieltag 4'!$G:$G,'Spieltag 4'!$D:$D,Berechnungen!$A18)</f>
        <v>0</v>
      </c>
      <c r="DM18" s="49">
        <f>SUMIFS('Spieltag 4'!$E:$E,'Spieltag 4'!$H:$H,Berechnungen!$A18)</f>
        <v>0</v>
      </c>
      <c r="DN18" s="49">
        <f>SUMIFS('Spieltag 4'!$O:$O,'Spieltag 4'!$L:$L,Berechnungen!$A18)</f>
        <v>0</v>
      </c>
      <c r="DO18" s="50">
        <f>SUMIFS('Spieltag 4'!$M:$M,'Spieltag 4'!$P:$P,Berechnungen!$A18)</f>
        <v>0</v>
      </c>
      <c r="DP18" s="48">
        <f>COUNTIF('Spieltag 5'!$A:$T,Berechnungen!$A18)</f>
        <v>5</v>
      </c>
      <c r="DQ18" s="48">
        <f t="shared" si="29"/>
        <v>0</v>
      </c>
      <c r="DR18" s="49">
        <f t="shared" si="30"/>
        <v>0</v>
      </c>
      <c r="DS18" s="49">
        <f t="shared" si="31"/>
        <v>0</v>
      </c>
      <c r="DT18" s="49">
        <f t="shared" si="32"/>
        <v>0</v>
      </c>
      <c r="DU18" s="50">
        <f t="shared" si="33"/>
        <v>0</v>
      </c>
      <c r="DV18" s="49">
        <f>COUNTIFS('Spieltag 5'!$D:$D,$A18,'Spieltag 5'!$C:$C,0)+COUNTIFS('Spieltag 5'!$D:$D,$A18,'Spieltag 5'!$C:$C,1)+COUNTIFS('Spieltag 5'!$D:$D,$A18,'Spieltag 5'!$C:$C,2)</f>
        <v>0</v>
      </c>
      <c r="DW18" s="49">
        <f>COUNTIFS('Spieltag 5'!$H:$H,$A18,'Spieltag 5'!$I:$I,0)+COUNTIFS('Spieltag 5'!$H:$H,$A18,'Spieltag 5'!$I:$I,1)+COUNTIFS('Spieltag 5'!$H:$H,$A18,'Spieltag 5'!$I:$I,2)</f>
        <v>0</v>
      </c>
      <c r="DX18" s="49">
        <f>COUNTIFS('Spieltag 5'!$L:$L,$A18,'Spieltag 5'!$K:$K,0)+COUNTIFS('Spieltag 5'!$L:$L,$A18,'Spieltag 5'!$K:$K,1)+COUNTIFS('Spieltag 5'!$L:$L,$A18,'Spieltag 5'!$K:$K,2)</f>
        <v>0</v>
      </c>
      <c r="DY18" s="60">
        <f>COUNTIFS('Spieltag 5'!$P:$P,$A18,'Spieltag 5'!$Q:$Q,0)+COUNTIFS('Spieltag 5'!$P:$P,$A18,'Spieltag 5'!$Q:$Q,1)+COUNTIFS('Spieltag 5'!$P:$P,$A18,'Spieltag 5'!$Q:$Q,2)</f>
        <v>0</v>
      </c>
      <c r="DZ18" s="59">
        <f>SUMIFS('Spieltag 5'!$C:$C,'Spieltag 5'!$D:$D,Berechnungen!$A18)</f>
        <v>0</v>
      </c>
      <c r="EA18" s="49">
        <f>SUMIFS('Spieltag 5'!$I:$I,'Spieltag 5'!$H:$H,Berechnungen!$A18)</f>
        <v>0</v>
      </c>
      <c r="EB18" s="49">
        <f>SUMIFS('Spieltag 5'!$K:$K,'Spieltag 5'!$L:$L,Berechnungen!$A18)</f>
        <v>0</v>
      </c>
      <c r="EC18" s="60">
        <f>SUMIFS('Spieltag 5'!$Q:$Q,'Spieltag 5'!$P:$P,Berechnungen!$A18)</f>
        <v>0</v>
      </c>
      <c r="ED18" s="59">
        <f>SUMIFS('Spieltag 5'!$E:$E,'Spieltag 5'!$D:$D,Berechnungen!$A18)</f>
        <v>0</v>
      </c>
      <c r="EE18" s="49">
        <f>SUMIFS('Spieltag 5'!$G:$G,'Spieltag 5'!$H:$H,Berechnungen!$A18)</f>
        <v>0</v>
      </c>
      <c r="EF18" s="49">
        <f>SUMIFS('Spieltag 5'!$M:$M,'Spieltag 5'!$L:$L,Berechnungen!$A18)</f>
        <v>0</v>
      </c>
      <c r="EG18" s="60">
        <f>SUMIFS('Spieltag 5'!$O:$O,'Spieltag 5'!$P:$P,Berechnungen!$A18)</f>
        <v>0</v>
      </c>
      <c r="EH18" s="59">
        <f>SUMIFS('Spieltag 5'!$G:$G,'Spieltag 5'!$D:$D,Berechnungen!$A18)</f>
        <v>0</v>
      </c>
      <c r="EI18" s="49">
        <f>SUMIFS('Spieltag 5'!$E:$E,'Spieltag 5'!$H:$H,Berechnungen!$A18)</f>
        <v>0</v>
      </c>
      <c r="EJ18" s="49">
        <f>SUMIFS('Spieltag 5'!$O:$O,'Spieltag 5'!$L:$L,Berechnungen!$A18)</f>
        <v>0</v>
      </c>
      <c r="EK18" s="50">
        <f>SUMIFS('Spieltag 5'!$M:$M,'Spieltag 5'!$P:$P,Berechnungen!$A18)</f>
        <v>0</v>
      </c>
      <c r="EL18" s="49">
        <f>COUNTIFS('Spieltag 1'!$D:$D,$A18,'Spieltag 1'!$C:$C,2)</f>
        <v>0</v>
      </c>
      <c r="EM18">
        <f t="shared" si="34"/>
        <v>0</v>
      </c>
      <c r="EN18">
        <f t="shared" si="35"/>
        <v>0</v>
      </c>
      <c r="EO18" s="49">
        <f>COUNTIFS('Spieltag 2'!$D:$D,$A18,'Spieltag 2'!$C:$C,2)</f>
        <v>0</v>
      </c>
      <c r="EP18">
        <f t="shared" si="36"/>
        <v>0</v>
      </c>
      <c r="EQ18">
        <f t="shared" si="37"/>
        <v>0</v>
      </c>
      <c r="ER18" s="49">
        <f>COUNTIFS('Spieltag 3'!$D:$D,$A18,'Spieltag 3'!$C:$C,2)</f>
        <v>0</v>
      </c>
      <c r="ES18">
        <f t="shared" si="38"/>
        <v>0</v>
      </c>
      <c r="ET18">
        <f t="shared" si="39"/>
        <v>0</v>
      </c>
      <c r="EU18" s="49">
        <f>COUNTIFS('Spieltag 4'!$D:$D,$A18,'Spieltag 4'!$C:$C,2)</f>
        <v>0</v>
      </c>
      <c r="EV18">
        <f t="shared" si="40"/>
        <v>0</v>
      </c>
      <c r="EW18">
        <f t="shared" si="41"/>
        <v>0</v>
      </c>
      <c r="EX18" s="49">
        <f>COUNTIFS('Spieltag 5'!$D:$D,$A18,'Spieltag 5'!$C:$C,2)</f>
        <v>0</v>
      </c>
      <c r="EY18">
        <f t="shared" si="42"/>
        <v>0</v>
      </c>
      <c r="EZ18">
        <f t="shared" si="43"/>
        <v>0</v>
      </c>
      <c r="FA18" s="76">
        <f t="shared" si="44"/>
        <v>0</v>
      </c>
      <c r="FB18" s="76">
        <f t="shared" si="45"/>
        <v>0</v>
      </c>
      <c r="FC18" s="76">
        <f t="shared" si="46"/>
        <v>0</v>
      </c>
    </row>
    <row r="19" spans="1:159" ht="15.5" thickTop="1" thickBot="1">
      <c r="A19" s="13" t="s">
        <v>47</v>
      </c>
      <c r="B19" s="41"/>
      <c r="C19">
        <f t="shared" si="2"/>
        <v>50</v>
      </c>
      <c r="D19">
        <f t="shared" si="3"/>
        <v>25</v>
      </c>
      <c r="E19" s="48">
        <f t="shared" si="4"/>
        <v>0</v>
      </c>
      <c r="F19" s="49">
        <f t="shared" si="5"/>
        <v>0</v>
      </c>
      <c r="G19" s="49">
        <f t="shared" si="6"/>
        <v>0</v>
      </c>
      <c r="H19" s="49">
        <f t="shared" si="7"/>
        <v>0</v>
      </c>
      <c r="I19" s="50">
        <f t="shared" si="8"/>
        <v>0</v>
      </c>
      <c r="J19" s="48">
        <f>COUNTIF('Spieltag 1'!$A:$T,Berechnungen!$A19)</f>
        <v>5</v>
      </c>
      <c r="K19" s="48">
        <f t="shared" si="9"/>
        <v>0</v>
      </c>
      <c r="L19" s="49">
        <f t="shared" si="10"/>
        <v>0</v>
      </c>
      <c r="M19" s="49">
        <f t="shared" si="11"/>
        <v>0</v>
      </c>
      <c r="N19" s="49">
        <f t="shared" si="12"/>
        <v>0</v>
      </c>
      <c r="O19" s="50">
        <f t="shared" si="13"/>
        <v>0</v>
      </c>
      <c r="P19" s="49">
        <f>COUNTIFS('Spieltag 1'!$D:$D,$A19,'Spieltag 1'!$C:$C,0)+COUNTIFS('Spieltag 1'!$D:$D,$A19,'Spieltag 1'!$C:$C,1)+COUNTIFS('Spieltag 1'!$D:$D,$A19,'Spieltag 1'!$C:$C,2)</f>
        <v>0</v>
      </c>
      <c r="Q19" s="49">
        <f>COUNTIFS('Spieltag 1'!$H:$H,$A19,'Spieltag 1'!$I:$I,0)+COUNTIFS('Spieltag 1'!$H:$H,$A19,'Spieltag 1'!$I:$I,1)+COUNTIFS('Spieltag 1'!$H:$H,$A19,'Spieltag 1'!$I:$I,2)</f>
        <v>0</v>
      </c>
      <c r="R19" s="49">
        <f>COUNTIFS('Spieltag 1'!$L:$L,$A19,'Spieltag 1'!$K:$K,0)+COUNTIFS('Spieltag 1'!$L:$L,$A19,'Spieltag 1'!$K:$K,1)+COUNTIFS('Spieltag 1'!$L:$L,$A19,'Spieltag 1'!$K:$K,2)</f>
        <v>0</v>
      </c>
      <c r="S19" s="60">
        <f>COUNTIFS('Spieltag 1'!$P:$P,$A19,'Spieltag 1'!$Q:$Q,0)+COUNTIFS('Spieltag 1'!$P:$P,$A19,'Spieltag 1'!$Q:$Q,1)+COUNTIFS('Spieltag 1'!$P:$P,$A19,'Spieltag 1'!$Q:$Q,2)</f>
        <v>0</v>
      </c>
      <c r="T19" s="59">
        <f>SUMIFS('Spieltag 1'!$C:$C,'Spieltag 1'!$D:$D,Berechnungen!$A19)</f>
        <v>0</v>
      </c>
      <c r="U19" s="49">
        <f>SUMIFS('Spieltag 1'!$I:$I,'Spieltag 1'!$H:$H,Berechnungen!$A19)</f>
        <v>0</v>
      </c>
      <c r="V19" s="49">
        <f>SUMIFS('Spieltag 1'!$K:$K,'Spieltag 1'!$L:$L,Berechnungen!$A19)</f>
        <v>0</v>
      </c>
      <c r="W19" s="60">
        <f>SUMIFS('Spieltag 1'!$Q:$Q,'Spieltag 1'!$P:$P,Berechnungen!$A19)</f>
        <v>0</v>
      </c>
      <c r="X19" s="59">
        <f>SUMIFS('Spieltag 1'!$E:$E,'Spieltag 1'!$D:$D,Berechnungen!$A19)</f>
        <v>0</v>
      </c>
      <c r="Y19" s="49">
        <f>SUMIFS('Spieltag 1'!$G:$G,'Spieltag 1'!$H:$H,Berechnungen!$A19)</f>
        <v>0</v>
      </c>
      <c r="Z19" s="49">
        <f>SUMIFS('Spieltag 1'!$M:$M,'Spieltag 1'!$L:$L,Berechnungen!$A19)</f>
        <v>0</v>
      </c>
      <c r="AA19" s="60">
        <f>SUMIFS('Spieltag 1'!$O:$O,'Spieltag 1'!$P:$P,Berechnungen!$A19)</f>
        <v>0</v>
      </c>
      <c r="AB19" s="59">
        <f>SUMIFS('Spieltag 1'!$G:$G,'Spieltag 1'!$D:$D,Berechnungen!$A19)</f>
        <v>0</v>
      </c>
      <c r="AC19" s="49">
        <f>SUMIFS('Spieltag 1'!$E:$E,'Spieltag 1'!$H:$H,Berechnungen!$A19)</f>
        <v>0</v>
      </c>
      <c r="AD19" s="49">
        <f>SUMIFS('Spieltag 1'!$O:$O,'Spieltag 1'!$L:$L,Berechnungen!$A19)</f>
        <v>0</v>
      </c>
      <c r="AE19" s="60">
        <f>SUMIFS('Spieltag 1'!$M:$M,'Spieltag 1'!$P:$P,Berechnungen!$A19)</f>
        <v>0</v>
      </c>
      <c r="AF19" s="48">
        <f>COUNTIF('Spieltag 2'!$A:$T,Berechnungen!$A19)</f>
        <v>5</v>
      </c>
      <c r="AG19" s="48">
        <f t="shared" si="14"/>
        <v>0</v>
      </c>
      <c r="AH19" s="49">
        <f t="shared" si="15"/>
        <v>0</v>
      </c>
      <c r="AI19" s="49">
        <f t="shared" si="16"/>
        <v>0</v>
      </c>
      <c r="AJ19" s="49">
        <f t="shared" si="17"/>
        <v>0</v>
      </c>
      <c r="AK19" s="50">
        <f t="shared" si="18"/>
        <v>0</v>
      </c>
      <c r="AL19" s="49">
        <f>COUNTIFS('Spieltag 2'!$D:$D,$A19,'Spieltag 2'!$C:$C,0)+COUNTIFS('Spieltag 2'!$D:$D,$A19,'Spieltag 2'!$C:$C,1)+COUNTIFS('Spieltag 2'!$D:$D,$A19,'Spieltag 2'!$C:$C,2)</f>
        <v>0</v>
      </c>
      <c r="AM19" s="49">
        <f>COUNTIFS('Spieltag 2'!$H:$H,$A19,'Spieltag 2'!$I:$I,0)+COUNTIFS('Spieltag 2'!$H:$H,$A19,'Spieltag 2'!$I:$I,1)+COUNTIFS('Spieltag 2'!$H:$H,$A19,'Spieltag 2'!$I:$I,2)</f>
        <v>0</v>
      </c>
      <c r="AN19" s="49">
        <f>COUNTIFS('Spieltag 2'!$L:$L,$A19,'Spieltag 2'!$K:$K,0)+COUNTIFS('Spieltag 2'!$L:$L,$A19,'Spieltag 2'!$K:$K,1)+COUNTIFS('Spieltag 2'!$L:$L,$A19,'Spieltag 2'!$K:$K,2)</f>
        <v>0</v>
      </c>
      <c r="AO19" s="60">
        <f>COUNTIFS('Spieltag 2'!$P:$P,$A19,'Spieltag 2'!$Q:$Q,0)+COUNTIFS('Spieltag 2'!$P:$P,$A19,'Spieltag 2'!$Q:$Q,1)+COUNTIFS('Spieltag 2'!$P:$P,$A19,'Spieltag 2'!$Q:$Q,2)</f>
        <v>0</v>
      </c>
      <c r="AP19" s="59">
        <f>SUMIFS('Spieltag 2'!$C:$C,'Spieltag 2'!$D:$D,Berechnungen!$A19)</f>
        <v>0</v>
      </c>
      <c r="AQ19" s="49">
        <f>SUMIFS('Spieltag 2'!$I:$I,'Spieltag 2'!$H:$H,Berechnungen!$A19)</f>
        <v>0</v>
      </c>
      <c r="AR19" s="49">
        <f>SUMIFS('Spieltag 2'!$K:$K,'Spieltag 2'!$L:$L,Berechnungen!$A19)</f>
        <v>0</v>
      </c>
      <c r="AS19" s="60">
        <f>SUMIFS('Spieltag 2'!$Q:$Q,'Spieltag 2'!$P:$P,Berechnungen!$A19)</f>
        <v>0</v>
      </c>
      <c r="AT19" s="59">
        <f>SUMIFS('Spieltag 2'!$E:$E,'Spieltag 2'!$D:$D,Berechnungen!$A19)</f>
        <v>0</v>
      </c>
      <c r="AU19" s="49">
        <f>SUMIFS('Spieltag 2'!$G:$G,'Spieltag 2'!$H:$H,Berechnungen!$A19)</f>
        <v>0</v>
      </c>
      <c r="AV19" s="49">
        <f>SUMIFS('Spieltag 2'!$M:$M,'Spieltag 2'!$L:$L,Berechnungen!$A19)</f>
        <v>0</v>
      </c>
      <c r="AW19" s="60">
        <f>SUMIFS('Spieltag 2'!$O:$O,'Spieltag 2'!$P:$P,Berechnungen!$A19)</f>
        <v>0</v>
      </c>
      <c r="AX19" s="59">
        <f>SUMIFS('Spieltag 2'!$G:$G,'Spieltag 2'!$D:$D,Berechnungen!$A19)</f>
        <v>0</v>
      </c>
      <c r="AY19" s="49">
        <f>SUMIFS('Spieltag 2'!$E:$E,'Spieltag 2'!$H:$H,Berechnungen!$A19)</f>
        <v>0</v>
      </c>
      <c r="AZ19" s="49">
        <f>SUMIFS('Spieltag 2'!$O:$O,'Spieltag 2'!$L:$L,Berechnungen!$A19)</f>
        <v>0</v>
      </c>
      <c r="BA19" s="60">
        <f>SUMIFS('Spieltag 2'!$M:$M,'Spieltag 2'!$P:$P,Berechnungen!$A19)</f>
        <v>0</v>
      </c>
      <c r="BB19" s="48">
        <f>COUNTIF('Spieltag 3'!$A:$T,Berechnungen!$A19)</f>
        <v>5</v>
      </c>
      <c r="BC19" s="48">
        <f t="shared" si="19"/>
        <v>0</v>
      </c>
      <c r="BD19" s="49">
        <f t="shared" si="20"/>
        <v>0</v>
      </c>
      <c r="BE19" s="49">
        <f t="shared" si="21"/>
        <v>0</v>
      </c>
      <c r="BF19" s="49">
        <f t="shared" si="22"/>
        <v>0</v>
      </c>
      <c r="BG19" s="50">
        <f t="shared" si="23"/>
        <v>0</v>
      </c>
      <c r="BH19" s="49">
        <f>COUNTIFS('Spieltag 3'!$D:$D,$A19,'Spieltag 3'!$C:$C,0)+COUNTIFS('Spieltag 3'!$D:$D,$A19,'Spieltag 3'!$C:$C,1)+COUNTIFS('Spieltag 3'!$D:$D,$A19,'Spieltag 3'!$C:$C,2)</f>
        <v>0</v>
      </c>
      <c r="BI19" s="49">
        <f>COUNTIFS('Spieltag 3'!$H:$H,$A19,'Spieltag 3'!$I:$I,0)+COUNTIFS('Spieltag 3'!$H:$H,$A19,'Spieltag 3'!$I:$I,1)+COUNTIFS('Spieltag 3'!$H:$H,$A19,'Spieltag 3'!$I:$I,2)</f>
        <v>0</v>
      </c>
      <c r="BJ19" s="49">
        <f>COUNTIFS('Spieltag 3'!$L:$L,$A19,'Spieltag 3'!$K:$K,0)+COUNTIFS('Spieltag 3'!$L:$L,$A19,'Spieltag 3'!$K:$K,1)+COUNTIFS('Spieltag 3'!$L:$L,$A19,'Spieltag 3'!$K:$K,2)</f>
        <v>0</v>
      </c>
      <c r="BK19" s="60">
        <f>COUNTIFS('Spieltag 3'!$P:$P,$A19,'Spieltag 3'!$Q:$Q,0)+COUNTIFS('Spieltag 3'!$P:$P,$A19,'Spieltag 3'!$Q:$Q,1)+COUNTIFS('Spieltag 3'!$P:$P,$A19,'Spieltag 3'!$Q:$Q,2)</f>
        <v>0</v>
      </c>
      <c r="BL19" s="59">
        <f>SUMIFS('Spieltag 3'!$C:$C,'Spieltag 3'!$D:$D,Berechnungen!$A19)</f>
        <v>0</v>
      </c>
      <c r="BM19" s="49">
        <f>SUMIFS('Spieltag 3'!$I:$I,'Spieltag 3'!$H:$H,Berechnungen!$A19)</f>
        <v>0</v>
      </c>
      <c r="BN19" s="49">
        <f>SUMIFS('Spieltag 3'!$K:$K,'Spieltag 3'!$L:$L,Berechnungen!$A19)</f>
        <v>0</v>
      </c>
      <c r="BO19" s="60">
        <f>SUMIFS('Spieltag 3'!$Q:$Q,'Spieltag 3'!$P:$P,Berechnungen!$A19)</f>
        <v>0</v>
      </c>
      <c r="BP19" s="59">
        <f>SUMIFS('Spieltag 3'!$E:$E,'Spieltag 3'!$D:$D,Berechnungen!$A19)</f>
        <v>0</v>
      </c>
      <c r="BQ19" s="49">
        <f>SUMIFS('Spieltag 3'!$G:$G,'Spieltag 3'!$H:$H,Berechnungen!$A19)</f>
        <v>0</v>
      </c>
      <c r="BR19" s="49">
        <f>SUMIFS('Spieltag 3'!$M:$M,'Spieltag 3'!$L:$L,Berechnungen!$A19)</f>
        <v>0</v>
      </c>
      <c r="BS19" s="60">
        <f>SUMIFS('Spieltag 3'!$O:$O,'Spieltag 3'!$P:$P,Berechnungen!$A19)</f>
        <v>0</v>
      </c>
      <c r="BT19" s="59">
        <f>SUMIFS('Spieltag 3'!$G:$G,'Spieltag 3'!$D:$D,Berechnungen!$A19)</f>
        <v>0</v>
      </c>
      <c r="BU19" s="49">
        <f>SUMIFS('Spieltag 3'!$E:$E,'Spieltag 3'!$H:$H,Berechnungen!$A19)</f>
        <v>0</v>
      </c>
      <c r="BV19" s="49">
        <f>SUMIFS('Spieltag 3'!$O:$O,'Spieltag 3'!$L:$L,Berechnungen!$A19)</f>
        <v>0</v>
      </c>
      <c r="BW19" s="60">
        <f>SUMIFS('Spieltag 3'!$M:$M,'Spieltag 3'!$P:$P,Berechnungen!$A19)</f>
        <v>0</v>
      </c>
      <c r="BX19" s="48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50"/>
      <c r="CT19" s="48">
        <f>COUNTIF('Spieltag 4'!$A:$T,Berechnungen!$A19)</f>
        <v>5</v>
      </c>
      <c r="CU19" s="48">
        <f t="shared" si="24"/>
        <v>0</v>
      </c>
      <c r="CV19" s="49">
        <f t="shared" si="25"/>
        <v>0</v>
      </c>
      <c r="CW19" s="49">
        <f t="shared" si="26"/>
        <v>0</v>
      </c>
      <c r="CX19" s="49">
        <f t="shared" si="27"/>
        <v>0</v>
      </c>
      <c r="CY19" s="50">
        <f t="shared" si="28"/>
        <v>0</v>
      </c>
      <c r="CZ19" s="49">
        <f>COUNTIFS('Spieltag 4'!$D:$D,$A19,'Spieltag 4'!$C:$C,0)+COUNTIFS('Spieltag 4'!$D:$D,$A19,'Spieltag 4'!$C:$C,1)+COUNTIFS('Spieltag 4'!$D:$D,$A19,'Spieltag 4'!$C:$C,2)</f>
        <v>0</v>
      </c>
      <c r="DA19" s="49">
        <f>COUNTIFS('Spieltag 4'!$H:$H,$A19,'Spieltag 4'!$I:$I,0)+COUNTIFS('Spieltag 4'!$H:$H,$A19,'Spieltag 4'!$I:$I,1)+COUNTIFS('Spieltag 4'!$H:$H,$A19,'Spieltag 4'!$I:$I,2)</f>
        <v>0</v>
      </c>
      <c r="DB19" s="49">
        <f>COUNTIFS('Spieltag 4'!$L:$L,$A19,'Spieltag 4'!$K:$K,0)+COUNTIFS('Spieltag 4'!$L:$L,$A19,'Spieltag 4'!$K:$K,1)+COUNTIFS('Spieltag 4'!$L:$L,$A19,'Spieltag 4'!$K:$K,2)</f>
        <v>0</v>
      </c>
      <c r="DC19" s="60">
        <f>COUNTIFS('Spieltag 4'!$P:$P,$A19,'Spieltag 4'!$Q:$Q,0)+COUNTIFS('Spieltag 4'!$P:$P,$A19,'Spieltag 4'!$Q:$Q,1)+COUNTIFS('Spieltag 4'!$P:$P,$A19,'Spieltag 4'!$Q:$Q,2)</f>
        <v>0</v>
      </c>
      <c r="DD19" s="59">
        <f>SUMIFS('Spieltag 4'!$C:$C,'Spieltag 4'!$D:$D,Berechnungen!$A19)</f>
        <v>0</v>
      </c>
      <c r="DE19" s="49">
        <f>SUMIFS('Spieltag 4'!$I:$I,'Spieltag 4'!$H:$H,Berechnungen!$A19)</f>
        <v>0</v>
      </c>
      <c r="DF19" s="49">
        <f>SUMIFS('Spieltag 4'!$K:$K,'Spieltag 4'!$L:$L,Berechnungen!$A19)</f>
        <v>0</v>
      </c>
      <c r="DG19" s="60">
        <f>SUMIFS('Spieltag 4'!$Q:$Q,'Spieltag 4'!$P:$P,Berechnungen!$A19)</f>
        <v>0</v>
      </c>
      <c r="DH19" s="59">
        <f>SUMIFS('Spieltag 4'!$E:$E,'Spieltag 4'!$D:$D,Berechnungen!$A19)</f>
        <v>0</v>
      </c>
      <c r="DI19" s="49">
        <f>SUMIFS('Spieltag 4'!$G:$G,'Spieltag 4'!$H:$H,Berechnungen!$A19)</f>
        <v>0</v>
      </c>
      <c r="DJ19" s="49">
        <f>SUMIFS('Spieltag 4'!$M:$M,'Spieltag 4'!$L:$L,Berechnungen!$A19)</f>
        <v>0</v>
      </c>
      <c r="DK19" s="60">
        <f>SUMIFS('Spieltag 4'!$O:$O,'Spieltag 4'!$P:$P,Berechnungen!$A19)</f>
        <v>0</v>
      </c>
      <c r="DL19" s="59">
        <f>SUMIFS('Spieltag 4'!$G:$G,'Spieltag 4'!$D:$D,Berechnungen!$A19)</f>
        <v>0</v>
      </c>
      <c r="DM19" s="49">
        <f>SUMIFS('Spieltag 4'!$E:$E,'Spieltag 4'!$H:$H,Berechnungen!$A19)</f>
        <v>0</v>
      </c>
      <c r="DN19" s="49">
        <f>SUMIFS('Spieltag 4'!$O:$O,'Spieltag 4'!$L:$L,Berechnungen!$A19)</f>
        <v>0</v>
      </c>
      <c r="DO19" s="50">
        <f>SUMIFS('Spieltag 4'!$M:$M,'Spieltag 4'!$P:$P,Berechnungen!$A19)</f>
        <v>0</v>
      </c>
      <c r="DP19" s="48">
        <f>COUNTIF('Spieltag 5'!$A:$T,Berechnungen!$A19)</f>
        <v>5</v>
      </c>
      <c r="DQ19" s="48">
        <f t="shared" si="29"/>
        <v>0</v>
      </c>
      <c r="DR19" s="49">
        <f t="shared" si="30"/>
        <v>0</v>
      </c>
      <c r="DS19" s="49">
        <f t="shared" si="31"/>
        <v>0</v>
      </c>
      <c r="DT19" s="49">
        <f t="shared" si="32"/>
        <v>0</v>
      </c>
      <c r="DU19" s="50">
        <f t="shared" si="33"/>
        <v>0</v>
      </c>
      <c r="DV19" s="49">
        <f>COUNTIFS('Spieltag 5'!$D:$D,$A19,'Spieltag 5'!$C:$C,0)+COUNTIFS('Spieltag 5'!$D:$D,$A19,'Spieltag 5'!$C:$C,1)+COUNTIFS('Spieltag 5'!$D:$D,$A19,'Spieltag 5'!$C:$C,2)</f>
        <v>0</v>
      </c>
      <c r="DW19" s="49">
        <f>COUNTIFS('Spieltag 5'!$H:$H,$A19,'Spieltag 5'!$I:$I,0)+COUNTIFS('Spieltag 5'!$H:$H,$A19,'Spieltag 5'!$I:$I,1)+COUNTIFS('Spieltag 5'!$H:$H,$A19,'Spieltag 5'!$I:$I,2)</f>
        <v>0</v>
      </c>
      <c r="DX19" s="49">
        <f>COUNTIFS('Spieltag 5'!$L:$L,$A19,'Spieltag 5'!$K:$K,0)+COUNTIFS('Spieltag 5'!$L:$L,$A19,'Spieltag 5'!$K:$K,1)+COUNTIFS('Spieltag 5'!$L:$L,$A19,'Spieltag 5'!$K:$K,2)</f>
        <v>0</v>
      </c>
      <c r="DY19" s="60">
        <f>COUNTIFS('Spieltag 5'!$P:$P,$A19,'Spieltag 5'!$Q:$Q,0)+COUNTIFS('Spieltag 5'!$P:$P,$A19,'Spieltag 5'!$Q:$Q,1)+COUNTIFS('Spieltag 5'!$P:$P,$A19,'Spieltag 5'!$Q:$Q,2)</f>
        <v>0</v>
      </c>
      <c r="DZ19" s="59">
        <f>SUMIFS('Spieltag 5'!$C:$C,'Spieltag 5'!$D:$D,Berechnungen!$A19)</f>
        <v>0</v>
      </c>
      <c r="EA19" s="49">
        <f>SUMIFS('Spieltag 5'!$I:$I,'Spieltag 5'!$H:$H,Berechnungen!$A19)</f>
        <v>0</v>
      </c>
      <c r="EB19" s="49">
        <f>SUMIFS('Spieltag 5'!$K:$K,'Spieltag 5'!$L:$L,Berechnungen!$A19)</f>
        <v>0</v>
      </c>
      <c r="EC19" s="60">
        <f>SUMIFS('Spieltag 5'!$Q:$Q,'Spieltag 5'!$P:$P,Berechnungen!$A19)</f>
        <v>0</v>
      </c>
      <c r="ED19" s="59">
        <f>SUMIFS('Spieltag 5'!$E:$E,'Spieltag 5'!$D:$D,Berechnungen!$A19)</f>
        <v>0</v>
      </c>
      <c r="EE19" s="49">
        <f>SUMIFS('Spieltag 5'!$G:$G,'Spieltag 5'!$H:$H,Berechnungen!$A19)</f>
        <v>0</v>
      </c>
      <c r="EF19" s="49">
        <f>SUMIFS('Spieltag 5'!$M:$M,'Spieltag 5'!$L:$L,Berechnungen!$A19)</f>
        <v>0</v>
      </c>
      <c r="EG19" s="60">
        <f>SUMIFS('Spieltag 5'!$O:$O,'Spieltag 5'!$P:$P,Berechnungen!$A19)</f>
        <v>0</v>
      </c>
      <c r="EH19" s="59">
        <f>SUMIFS('Spieltag 5'!$G:$G,'Spieltag 5'!$D:$D,Berechnungen!$A19)</f>
        <v>0</v>
      </c>
      <c r="EI19" s="49">
        <f>SUMIFS('Spieltag 5'!$E:$E,'Spieltag 5'!$H:$H,Berechnungen!$A19)</f>
        <v>0</v>
      </c>
      <c r="EJ19" s="49">
        <f>SUMIFS('Spieltag 5'!$O:$O,'Spieltag 5'!$L:$L,Berechnungen!$A19)</f>
        <v>0</v>
      </c>
      <c r="EK19" s="50">
        <f>SUMIFS('Spieltag 5'!$M:$M,'Spieltag 5'!$P:$P,Berechnungen!$A19)</f>
        <v>0</v>
      </c>
      <c r="EL19" s="49">
        <f>COUNTIFS('Spieltag 1'!$D:$D,$A19,'Spieltag 1'!$C:$C,2)</f>
        <v>0</v>
      </c>
      <c r="EM19">
        <f t="shared" si="34"/>
        <v>0</v>
      </c>
      <c r="EN19">
        <f t="shared" si="35"/>
        <v>0</v>
      </c>
      <c r="EO19" s="49">
        <f>COUNTIFS('Spieltag 2'!$D:$D,$A19,'Spieltag 2'!$C:$C,2)</f>
        <v>0</v>
      </c>
      <c r="EP19">
        <f t="shared" si="36"/>
        <v>0</v>
      </c>
      <c r="EQ19">
        <f t="shared" si="37"/>
        <v>0</v>
      </c>
      <c r="ER19" s="49">
        <f>COUNTIFS('Spieltag 3'!$D:$D,$A19,'Spieltag 3'!$C:$C,2)</f>
        <v>0</v>
      </c>
      <c r="ES19">
        <f t="shared" si="38"/>
        <v>0</v>
      </c>
      <c r="ET19">
        <f t="shared" si="39"/>
        <v>0</v>
      </c>
      <c r="EU19" s="49">
        <f>COUNTIFS('Spieltag 4'!$D:$D,$A19,'Spieltag 4'!$C:$C,2)</f>
        <v>0</v>
      </c>
      <c r="EV19">
        <f t="shared" si="40"/>
        <v>0</v>
      </c>
      <c r="EW19">
        <f t="shared" si="41"/>
        <v>0</v>
      </c>
      <c r="EX19" s="49">
        <f>COUNTIFS('Spieltag 5'!$D:$D,$A19,'Spieltag 5'!$C:$C,2)</f>
        <v>0</v>
      </c>
      <c r="EY19">
        <f t="shared" si="42"/>
        <v>0</v>
      </c>
      <c r="EZ19">
        <f t="shared" si="43"/>
        <v>0</v>
      </c>
      <c r="FA19" s="76">
        <f t="shared" si="44"/>
        <v>0</v>
      </c>
      <c r="FB19" s="76">
        <f t="shared" si="45"/>
        <v>0</v>
      </c>
      <c r="FC19" s="76">
        <f t="shared" si="46"/>
        <v>0</v>
      </c>
    </row>
    <row r="20" spans="1:159" ht="15.5" thickTop="1" thickBot="1">
      <c r="A20" s="13" t="s">
        <v>48</v>
      </c>
      <c r="B20" s="41"/>
      <c r="C20">
        <f t="shared" si="2"/>
        <v>50</v>
      </c>
      <c r="D20">
        <f t="shared" si="3"/>
        <v>25</v>
      </c>
      <c r="E20" s="48">
        <f t="shared" si="4"/>
        <v>0</v>
      </c>
      <c r="F20" s="49">
        <f t="shared" si="5"/>
        <v>0</v>
      </c>
      <c r="G20" s="49">
        <f t="shared" si="6"/>
        <v>0</v>
      </c>
      <c r="H20" s="49">
        <f t="shared" si="7"/>
        <v>0</v>
      </c>
      <c r="I20" s="50">
        <f t="shared" si="8"/>
        <v>0</v>
      </c>
      <c r="J20" s="48">
        <f>COUNTIF('Spieltag 1'!$A:$T,Berechnungen!$A20)</f>
        <v>5</v>
      </c>
      <c r="K20" s="48">
        <f t="shared" si="9"/>
        <v>0</v>
      </c>
      <c r="L20" s="49">
        <f t="shared" si="10"/>
        <v>0</v>
      </c>
      <c r="M20" s="49">
        <f t="shared" si="11"/>
        <v>0</v>
      </c>
      <c r="N20" s="49">
        <f t="shared" si="12"/>
        <v>0</v>
      </c>
      <c r="O20" s="50">
        <f t="shared" si="13"/>
        <v>0</v>
      </c>
      <c r="P20" s="49">
        <f>COUNTIFS('Spieltag 1'!$D:$D,$A20,'Spieltag 1'!$C:$C,0)+COUNTIFS('Spieltag 1'!$D:$D,$A20,'Spieltag 1'!$C:$C,1)+COUNTIFS('Spieltag 1'!$D:$D,$A20,'Spieltag 1'!$C:$C,2)</f>
        <v>0</v>
      </c>
      <c r="Q20" s="49">
        <f>COUNTIFS('Spieltag 1'!$H:$H,$A20,'Spieltag 1'!$I:$I,0)+COUNTIFS('Spieltag 1'!$H:$H,$A20,'Spieltag 1'!$I:$I,1)+COUNTIFS('Spieltag 1'!$H:$H,$A20,'Spieltag 1'!$I:$I,2)</f>
        <v>0</v>
      </c>
      <c r="R20" s="49">
        <f>COUNTIFS('Spieltag 1'!$L:$L,$A20,'Spieltag 1'!$K:$K,0)+COUNTIFS('Spieltag 1'!$L:$L,$A20,'Spieltag 1'!$K:$K,1)+COUNTIFS('Spieltag 1'!$L:$L,$A20,'Spieltag 1'!$K:$K,2)</f>
        <v>0</v>
      </c>
      <c r="S20" s="60">
        <f>COUNTIFS('Spieltag 1'!$P:$P,$A20,'Spieltag 1'!$Q:$Q,0)+COUNTIFS('Spieltag 1'!$P:$P,$A20,'Spieltag 1'!$Q:$Q,1)+COUNTIFS('Spieltag 1'!$P:$P,$A20,'Spieltag 1'!$Q:$Q,2)</f>
        <v>0</v>
      </c>
      <c r="T20" s="59">
        <f>SUMIFS('Spieltag 1'!$C:$C,'Spieltag 1'!$D:$D,Berechnungen!$A20)</f>
        <v>0</v>
      </c>
      <c r="U20" s="49">
        <f>SUMIFS('Spieltag 1'!$I:$I,'Spieltag 1'!$H:$H,Berechnungen!$A20)</f>
        <v>0</v>
      </c>
      <c r="V20" s="49">
        <f>SUMIFS('Spieltag 1'!$K:$K,'Spieltag 1'!$L:$L,Berechnungen!$A20)</f>
        <v>0</v>
      </c>
      <c r="W20" s="60">
        <f>SUMIFS('Spieltag 1'!$Q:$Q,'Spieltag 1'!$P:$P,Berechnungen!$A20)</f>
        <v>0</v>
      </c>
      <c r="X20" s="59">
        <f>SUMIFS('Spieltag 1'!$E:$E,'Spieltag 1'!$D:$D,Berechnungen!$A20)</f>
        <v>0</v>
      </c>
      <c r="Y20" s="49">
        <f>SUMIFS('Spieltag 1'!$G:$G,'Spieltag 1'!$H:$H,Berechnungen!$A20)</f>
        <v>0</v>
      </c>
      <c r="Z20" s="49">
        <f>SUMIFS('Spieltag 1'!$M:$M,'Spieltag 1'!$L:$L,Berechnungen!$A20)</f>
        <v>0</v>
      </c>
      <c r="AA20" s="60">
        <f>SUMIFS('Spieltag 1'!$O:$O,'Spieltag 1'!$P:$P,Berechnungen!$A20)</f>
        <v>0</v>
      </c>
      <c r="AB20" s="59">
        <f>SUMIFS('Spieltag 1'!$G:$G,'Spieltag 1'!$D:$D,Berechnungen!$A20)</f>
        <v>0</v>
      </c>
      <c r="AC20" s="49">
        <f>SUMIFS('Spieltag 1'!$E:$E,'Spieltag 1'!$H:$H,Berechnungen!$A20)</f>
        <v>0</v>
      </c>
      <c r="AD20" s="49">
        <f>SUMIFS('Spieltag 1'!$O:$O,'Spieltag 1'!$L:$L,Berechnungen!$A20)</f>
        <v>0</v>
      </c>
      <c r="AE20" s="60">
        <f>SUMIFS('Spieltag 1'!$M:$M,'Spieltag 1'!$P:$P,Berechnungen!$A20)</f>
        <v>0</v>
      </c>
      <c r="AF20" s="48">
        <f>COUNTIF('Spieltag 2'!$A:$T,Berechnungen!$A20)</f>
        <v>5</v>
      </c>
      <c r="AG20" s="48">
        <f t="shared" si="14"/>
        <v>0</v>
      </c>
      <c r="AH20" s="49">
        <f t="shared" si="15"/>
        <v>0</v>
      </c>
      <c r="AI20" s="49">
        <f t="shared" si="16"/>
        <v>0</v>
      </c>
      <c r="AJ20" s="49">
        <f t="shared" si="17"/>
        <v>0</v>
      </c>
      <c r="AK20" s="50">
        <f t="shared" si="18"/>
        <v>0</v>
      </c>
      <c r="AL20" s="49">
        <f>COUNTIFS('Spieltag 2'!$D:$D,$A20,'Spieltag 2'!$C:$C,0)+COUNTIFS('Spieltag 2'!$D:$D,$A20,'Spieltag 2'!$C:$C,1)+COUNTIFS('Spieltag 2'!$D:$D,$A20,'Spieltag 2'!$C:$C,2)</f>
        <v>0</v>
      </c>
      <c r="AM20" s="49">
        <f>COUNTIFS('Spieltag 2'!$H:$H,$A20,'Spieltag 2'!$I:$I,0)+COUNTIFS('Spieltag 2'!$H:$H,$A20,'Spieltag 2'!$I:$I,1)+COUNTIFS('Spieltag 2'!$H:$H,$A20,'Spieltag 2'!$I:$I,2)</f>
        <v>0</v>
      </c>
      <c r="AN20" s="49">
        <f>COUNTIFS('Spieltag 2'!$L:$L,$A20,'Spieltag 2'!$K:$K,0)+COUNTIFS('Spieltag 2'!$L:$L,$A20,'Spieltag 2'!$K:$K,1)+COUNTIFS('Spieltag 2'!$L:$L,$A20,'Spieltag 2'!$K:$K,2)</f>
        <v>0</v>
      </c>
      <c r="AO20" s="60">
        <f>COUNTIFS('Spieltag 2'!$P:$P,$A20,'Spieltag 2'!$Q:$Q,0)+COUNTIFS('Spieltag 2'!$P:$P,$A20,'Spieltag 2'!$Q:$Q,1)+COUNTIFS('Spieltag 2'!$P:$P,$A20,'Spieltag 2'!$Q:$Q,2)</f>
        <v>0</v>
      </c>
      <c r="AP20" s="59">
        <f>SUMIFS('Spieltag 2'!$C:$C,'Spieltag 2'!$D:$D,Berechnungen!$A20)</f>
        <v>0</v>
      </c>
      <c r="AQ20" s="49">
        <f>SUMIFS('Spieltag 2'!$I:$I,'Spieltag 2'!$H:$H,Berechnungen!$A20)</f>
        <v>0</v>
      </c>
      <c r="AR20" s="49">
        <f>SUMIFS('Spieltag 2'!$K:$K,'Spieltag 2'!$L:$L,Berechnungen!$A20)</f>
        <v>0</v>
      </c>
      <c r="AS20" s="60">
        <f>SUMIFS('Spieltag 2'!$Q:$Q,'Spieltag 2'!$P:$P,Berechnungen!$A20)</f>
        <v>0</v>
      </c>
      <c r="AT20" s="59">
        <f>SUMIFS('Spieltag 2'!$E:$E,'Spieltag 2'!$D:$D,Berechnungen!$A20)</f>
        <v>0</v>
      </c>
      <c r="AU20" s="49">
        <f>SUMIFS('Spieltag 2'!$G:$G,'Spieltag 2'!$H:$H,Berechnungen!$A20)</f>
        <v>0</v>
      </c>
      <c r="AV20" s="49">
        <f>SUMIFS('Spieltag 2'!$M:$M,'Spieltag 2'!$L:$L,Berechnungen!$A20)</f>
        <v>0</v>
      </c>
      <c r="AW20" s="60">
        <f>SUMIFS('Spieltag 2'!$O:$O,'Spieltag 2'!$P:$P,Berechnungen!$A20)</f>
        <v>0</v>
      </c>
      <c r="AX20" s="59">
        <f>SUMIFS('Spieltag 2'!$G:$G,'Spieltag 2'!$D:$D,Berechnungen!$A20)</f>
        <v>0</v>
      </c>
      <c r="AY20" s="49">
        <f>SUMIFS('Spieltag 2'!$E:$E,'Spieltag 2'!$H:$H,Berechnungen!$A20)</f>
        <v>0</v>
      </c>
      <c r="AZ20" s="49">
        <f>SUMIFS('Spieltag 2'!$O:$O,'Spieltag 2'!$L:$L,Berechnungen!$A20)</f>
        <v>0</v>
      </c>
      <c r="BA20" s="60">
        <f>SUMIFS('Spieltag 2'!$M:$M,'Spieltag 2'!$P:$P,Berechnungen!$A20)</f>
        <v>0</v>
      </c>
      <c r="BB20" s="48">
        <f>COUNTIF('Spieltag 3'!$A:$T,Berechnungen!$A20)</f>
        <v>5</v>
      </c>
      <c r="BC20" s="48">
        <f t="shared" si="19"/>
        <v>0</v>
      </c>
      <c r="BD20" s="49">
        <f t="shared" si="20"/>
        <v>0</v>
      </c>
      <c r="BE20" s="49">
        <f t="shared" si="21"/>
        <v>0</v>
      </c>
      <c r="BF20" s="49">
        <f t="shared" si="22"/>
        <v>0</v>
      </c>
      <c r="BG20" s="50">
        <f t="shared" si="23"/>
        <v>0</v>
      </c>
      <c r="BH20" s="49">
        <f>COUNTIFS('Spieltag 3'!$D:$D,$A20,'Spieltag 3'!$C:$C,0)+COUNTIFS('Spieltag 3'!$D:$D,$A20,'Spieltag 3'!$C:$C,1)+COUNTIFS('Spieltag 3'!$D:$D,$A20,'Spieltag 3'!$C:$C,2)</f>
        <v>0</v>
      </c>
      <c r="BI20" s="49">
        <f>COUNTIFS('Spieltag 3'!$H:$H,$A20,'Spieltag 3'!$I:$I,0)+COUNTIFS('Spieltag 3'!$H:$H,$A20,'Spieltag 3'!$I:$I,1)+COUNTIFS('Spieltag 3'!$H:$H,$A20,'Spieltag 3'!$I:$I,2)</f>
        <v>0</v>
      </c>
      <c r="BJ20" s="49">
        <f>COUNTIFS('Spieltag 3'!$L:$L,$A20,'Spieltag 3'!$K:$K,0)+COUNTIFS('Spieltag 3'!$L:$L,$A20,'Spieltag 3'!$K:$K,1)+COUNTIFS('Spieltag 3'!$L:$L,$A20,'Spieltag 3'!$K:$K,2)</f>
        <v>0</v>
      </c>
      <c r="BK20" s="60">
        <f>COUNTIFS('Spieltag 3'!$P:$P,$A20,'Spieltag 3'!$Q:$Q,0)+COUNTIFS('Spieltag 3'!$P:$P,$A20,'Spieltag 3'!$Q:$Q,1)+COUNTIFS('Spieltag 3'!$P:$P,$A20,'Spieltag 3'!$Q:$Q,2)</f>
        <v>0</v>
      </c>
      <c r="BL20" s="59">
        <f>SUMIFS('Spieltag 3'!$C:$C,'Spieltag 3'!$D:$D,Berechnungen!$A20)</f>
        <v>0</v>
      </c>
      <c r="BM20" s="49">
        <f>SUMIFS('Spieltag 3'!$I:$I,'Spieltag 3'!$H:$H,Berechnungen!$A20)</f>
        <v>0</v>
      </c>
      <c r="BN20" s="49">
        <f>SUMIFS('Spieltag 3'!$K:$K,'Spieltag 3'!$L:$L,Berechnungen!$A20)</f>
        <v>0</v>
      </c>
      <c r="BO20" s="60">
        <f>SUMIFS('Spieltag 3'!$Q:$Q,'Spieltag 3'!$P:$P,Berechnungen!$A20)</f>
        <v>0</v>
      </c>
      <c r="BP20" s="59">
        <f>SUMIFS('Spieltag 3'!$E:$E,'Spieltag 3'!$D:$D,Berechnungen!$A20)</f>
        <v>0</v>
      </c>
      <c r="BQ20" s="49">
        <f>SUMIFS('Spieltag 3'!$G:$G,'Spieltag 3'!$H:$H,Berechnungen!$A20)</f>
        <v>0</v>
      </c>
      <c r="BR20" s="49">
        <f>SUMIFS('Spieltag 3'!$M:$M,'Spieltag 3'!$L:$L,Berechnungen!$A20)</f>
        <v>0</v>
      </c>
      <c r="BS20" s="60">
        <f>SUMIFS('Spieltag 3'!$O:$O,'Spieltag 3'!$P:$P,Berechnungen!$A20)</f>
        <v>0</v>
      </c>
      <c r="BT20" s="59">
        <f>SUMIFS('Spieltag 3'!$G:$G,'Spieltag 3'!$D:$D,Berechnungen!$A20)</f>
        <v>0</v>
      </c>
      <c r="BU20" s="49">
        <f>SUMIFS('Spieltag 3'!$E:$E,'Spieltag 3'!$H:$H,Berechnungen!$A20)</f>
        <v>0</v>
      </c>
      <c r="BV20" s="49">
        <f>SUMIFS('Spieltag 3'!$O:$O,'Spieltag 3'!$L:$L,Berechnungen!$A20)</f>
        <v>0</v>
      </c>
      <c r="BW20" s="60">
        <f>SUMIFS('Spieltag 3'!$M:$M,'Spieltag 3'!$P:$P,Berechnungen!$A20)</f>
        <v>0</v>
      </c>
      <c r="BX20" s="48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50"/>
      <c r="CT20" s="51">
        <f>COUNTIF('Spieltag 4'!$A:$T,Berechnungen!$A20)</f>
        <v>5</v>
      </c>
      <c r="CU20" s="51">
        <f t="shared" si="24"/>
        <v>0</v>
      </c>
      <c r="CV20" s="52">
        <f t="shared" si="25"/>
        <v>0</v>
      </c>
      <c r="CW20" s="52">
        <f t="shared" si="26"/>
        <v>0</v>
      </c>
      <c r="CX20" s="52">
        <f t="shared" si="27"/>
        <v>0</v>
      </c>
      <c r="CY20" s="53">
        <f t="shared" si="28"/>
        <v>0</v>
      </c>
      <c r="CZ20" s="52">
        <f>COUNTIFS('Spieltag 4'!$D:$D,$A20,'Spieltag 4'!$C:$C,0)+COUNTIFS('Spieltag 4'!$D:$D,$A20,'Spieltag 4'!$C:$C,1)+COUNTIFS('Spieltag 4'!$D:$D,$A20,'Spieltag 4'!$C:$C,2)</f>
        <v>0</v>
      </c>
      <c r="DA20" s="52">
        <f>COUNTIFS('Spieltag 4'!$H:$H,$A20,'Spieltag 4'!$I:$I,0)+COUNTIFS('Spieltag 4'!$H:$H,$A20,'Spieltag 4'!$I:$I,1)+COUNTIFS('Spieltag 4'!$H:$H,$A20,'Spieltag 4'!$I:$I,2)</f>
        <v>0</v>
      </c>
      <c r="DB20" s="52">
        <f>COUNTIFS('Spieltag 4'!$L:$L,$A20,'Spieltag 4'!$K:$K,0)+COUNTIFS('Spieltag 4'!$L:$L,$A20,'Spieltag 4'!$K:$K,1)+COUNTIFS('Spieltag 4'!$L:$L,$A20,'Spieltag 4'!$K:$K,2)</f>
        <v>0</v>
      </c>
      <c r="DC20" s="58">
        <f>COUNTIFS('Spieltag 4'!$P:$P,$A20,'Spieltag 4'!$Q:$Q,0)+COUNTIFS('Spieltag 4'!$P:$P,$A20,'Spieltag 4'!$Q:$Q,1)+COUNTIFS('Spieltag 4'!$P:$P,$A20,'Spieltag 4'!$Q:$Q,2)</f>
        <v>0</v>
      </c>
      <c r="DD20" s="57">
        <f>SUMIFS('Spieltag 4'!$C:$C,'Spieltag 4'!$D:$D,Berechnungen!$A20)</f>
        <v>0</v>
      </c>
      <c r="DE20" s="52">
        <f>SUMIFS('Spieltag 4'!$I:$I,'Spieltag 4'!$H:$H,Berechnungen!$A20)</f>
        <v>0</v>
      </c>
      <c r="DF20" s="52">
        <f>SUMIFS('Spieltag 4'!$K:$K,'Spieltag 4'!$L:$L,Berechnungen!$A20)</f>
        <v>0</v>
      </c>
      <c r="DG20" s="58">
        <f>SUMIFS('Spieltag 4'!$Q:$Q,'Spieltag 4'!$P:$P,Berechnungen!$A20)</f>
        <v>0</v>
      </c>
      <c r="DH20" s="57">
        <f>SUMIFS('Spieltag 4'!$E:$E,'Spieltag 4'!$D:$D,Berechnungen!$A20)</f>
        <v>0</v>
      </c>
      <c r="DI20" s="52">
        <f>SUMIFS('Spieltag 4'!$G:$G,'Spieltag 4'!$H:$H,Berechnungen!$A20)</f>
        <v>0</v>
      </c>
      <c r="DJ20" s="52">
        <f>SUMIFS('Spieltag 4'!$M:$M,'Spieltag 4'!$L:$L,Berechnungen!$A20)</f>
        <v>0</v>
      </c>
      <c r="DK20" s="58">
        <f>SUMIFS('Spieltag 4'!$O:$O,'Spieltag 4'!$P:$P,Berechnungen!$A20)</f>
        <v>0</v>
      </c>
      <c r="DL20" s="57">
        <f>SUMIFS('Spieltag 4'!$G:$G,'Spieltag 4'!$D:$D,Berechnungen!$A20)</f>
        <v>0</v>
      </c>
      <c r="DM20" s="52">
        <f>SUMIFS('Spieltag 4'!$E:$E,'Spieltag 4'!$H:$H,Berechnungen!$A20)</f>
        <v>0</v>
      </c>
      <c r="DN20" s="52">
        <f>SUMIFS('Spieltag 4'!$O:$O,'Spieltag 4'!$L:$L,Berechnungen!$A20)</f>
        <v>0</v>
      </c>
      <c r="DO20" s="53">
        <f>SUMIFS('Spieltag 4'!$M:$M,'Spieltag 4'!$P:$P,Berechnungen!$A20)</f>
        <v>0</v>
      </c>
      <c r="DP20" s="51">
        <f>COUNTIF('Spieltag 5'!$A:$T,Berechnungen!$A20)</f>
        <v>5</v>
      </c>
      <c r="DQ20" s="51">
        <f t="shared" si="29"/>
        <v>0</v>
      </c>
      <c r="DR20" s="52">
        <f t="shared" si="30"/>
        <v>0</v>
      </c>
      <c r="DS20" s="52">
        <f t="shared" si="31"/>
        <v>0</v>
      </c>
      <c r="DT20" s="52">
        <f t="shared" si="32"/>
        <v>0</v>
      </c>
      <c r="DU20" s="53">
        <f t="shared" si="33"/>
        <v>0</v>
      </c>
      <c r="DV20" s="52">
        <f>COUNTIFS('Spieltag 5'!$D:$D,$A20,'Spieltag 5'!$C:$C,0)+COUNTIFS('Spieltag 5'!$D:$D,$A20,'Spieltag 5'!$C:$C,1)+COUNTIFS('Spieltag 5'!$D:$D,$A20,'Spieltag 5'!$C:$C,2)</f>
        <v>0</v>
      </c>
      <c r="DW20" s="52">
        <f>COUNTIFS('Spieltag 5'!$H:$H,$A20,'Spieltag 5'!$I:$I,0)+COUNTIFS('Spieltag 5'!$H:$H,$A20,'Spieltag 5'!$I:$I,1)+COUNTIFS('Spieltag 5'!$H:$H,$A20,'Spieltag 5'!$I:$I,2)</f>
        <v>0</v>
      </c>
      <c r="DX20" s="52">
        <f>COUNTIFS('Spieltag 5'!$L:$L,$A20,'Spieltag 5'!$K:$K,0)+COUNTIFS('Spieltag 5'!$L:$L,$A20,'Spieltag 5'!$K:$K,1)+COUNTIFS('Spieltag 5'!$L:$L,$A20,'Spieltag 5'!$K:$K,2)</f>
        <v>0</v>
      </c>
      <c r="DY20" s="58">
        <f>COUNTIFS('Spieltag 5'!$P:$P,$A20,'Spieltag 5'!$Q:$Q,0)+COUNTIFS('Spieltag 5'!$P:$P,$A20,'Spieltag 5'!$Q:$Q,1)+COUNTIFS('Spieltag 5'!$P:$P,$A20,'Spieltag 5'!$Q:$Q,2)</f>
        <v>0</v>
      </c>
      <c r="DZ20" s="57">
        <f>SUMIFS('Spieltag 5'!$C:$C,'Spieltag 5'!$D:$D,Berechnungen!$A20)</f>
        <v>0</v>
      </c>
      <c r="EA20" s="52">
        <f>SUMIFS('Spieltag 5'!$I:$I,'Spieltag 5'!$H:$H,Berechnungen!$A20)</f>
        <v>0</v>
      </c>
      <c r="EB20" s="52">
        <f>SUMIFS('Spieltag 5'!$K:$K,'Spieltag 5'!$L:$L,Berechnungen!$A20)</f>
        <v>0</v>
      </c>
      <c r="EC20" s="58">
        <f>SUMIFS('Spieltag 5'!$Q:$Q,'Spieltag 5'!$P:$P,Berechnungen!$A20)</f>
        <v>0</v>
      </c>
      <c r="ED20" s="57">
        <f>SUMIFS('Spieltag 5'!$E:$E,'Spieltag 5'!$D:$D,Berechnungen!$A20)</f>
        <v>0</v>
      </c>
      <c r="EE20" s="52">
        <f>SUMIFS('Spieltag 5'!$G:$G,'Spieltag 5'!$H:$H,Berechnungen!$A20)</f>
        <v>0</v>
      </c>
      <c r="EF20" s="52">
        <f>SUMIFS('Spieltag 5'!$M:$M,'Spieltag 5'!$L:$L,Berechnungen!$A20)</f>
        <v>0</v>
      </c>
      <c r="EG20" s="58">
        <f>SUMIFS('Spieltag 5'!$O:$O,'Spieltag 5'!$P:$P,Berechnungen!$A20)</f>
        <v>0</v>
      </c>
      <c r="EH20" s="57">
        <f>SUMIFS('Spieltag 5'!$G:$G,'Spieltag 5'!$D:$D,Berechnungen!$A20)</f>
        <v>0</v>
      </c>
      <c r="EI20" s="52">
        <f>SUMIFS('Spieltag 5'!$E:$E,'Spieltag 5'!$H:$H,Berechnungen!$A20)</f>
        <v>0</v>
      </c>
      <c r="EJ20" s="52">
        <f>SUMIFS('Spieltag 5'!$O:$O,'Spieltag 5'!$L:$L,Berechnungen!$A20)</f>
        <v>0</v>
      </c>
      <c r="EK20" s="53">
        <f>SUMIFS('Spieltag 5'!$M:$M,'Spieltag 5'!$P:$P,Berechnungen!$A20)</f>
        <v>0</v>
      </c>
      <c r="EL20" s="49">
        <f>COUNTIFS('Spieltag 1'!$D:$D,$A20,'Spieltag 1'!$C:$C,2)</f>
        <v>0</v>
      </c>
      <c r="EM20">
        <f t="shared" si="34"/>
        <v>0</v>
      </c>
      <c r="EN20">
        <f t="shared" si="35"/>
        <v>0</v>
      </c>
      <c r="EO20" s="49">
        <f>COUNTIFS('Spieltag 2'!$D:$D,$A20,'Spieltag 2'!$C:$C,2)</f>
        <v>0</v>
      </c>
      <c r="EP20">
        <f t="shared" si="36"/>
        <v>0</v>
      </c>
      <c r="EQ20">
        <f t="shared" si="37"/>
        <v>0</v>
      </c>
      <c r="ER20" s="49">
        <f>COUNTIFS('Spieltag 3'!$D:$D,$A20,'Spieltag 3'!$C:$C,2)</f>
        <v>0</v>
      </c>
      <c r="ES20">
        <f t="shared" si="38"/>
        <v>0</v>
      </c>
      <c r="ET20">
        <f t="shared" si="39"/>
        <v>0</v>
      </c>
      <c r="EU20" s="49">
        <f>COUNTIFS('Spieltag 4'!$D:$D,$A20,'Spieltag 4'!$C:$C,2)</f>
        <v>0</v>
      </c>
      <c r="EV20">
        <f t="shared" si="40"/>
        <v>0</v>
      </c>
      <c r="EW20">
        <f t="shared" si="41"/>
        <v>0</v>
      </c>
      <c r="EX20" s="49">
        <f>COUNTIFS('Spieltag 5'!$D:$D,$A20,'Spieltag 5'!$C:$C,2)</f>
        <v>0</v>
      </c>
      <c r="EY20">
        <f t="shared" si="42"/>
        <v>0</v>
      </c>
      <c r="EZ20">
        <f t="shared" si="43"/>
        <v>0</v>
      </c>
      <c r="FA20" s="76">
        <f t="shared" si="44"/>
        <v>0</v>
      </c>
      <c r="FB20" s="76">
        <f t="shared" si="45"/>
        <v>0</v>
      </c>
      <c r="FC20" s="76">
        <f t="shared" si="46"/>
        <v>0</v>
      </c>
    </row>
    <row r="21" spans="1:159" ht="15.5" thickTop="1" thickBot="1">
      <c r="A21" s="13" t="s">
        <v>49</v>
      </c>
      <c r="B21" s="41"/>
      <c r="C21">
        <f t="shared" si="2"/>
        <v>24</v>
      </c>
      <c r="D21">
        <f t="shared" si="3"/>
        <v>12</v>
      </c>
      <c r="E21" s="48">
        <f t="shared" si="4"/>
        <v>0</v>
      </c>
      <c r="F21" s="49">
        <f t="shared" si="5"/>
        <v>0</v>
      </c>
      <c r="G21" s="49">
        <f t="shared" si="6"/>
        <v>0</v>
      </c>
      <c r="H21" s="49">
        <f t="shared" si="7"/>
        <v>0</v>
      </c>
      <c r="I21" s="50">
        <f t="shared" si="8"/>
        <v>0</v>
      </c>
      <c r="J21" s="48">
        <f>COUNTIF('Spieltag 1'!$A:$T,Berechnungen!$A21)</f>
        <v>4</v>
      </c>
      <c r="K21" s="48">
        <f t="shared" si="9"/>
        <v>0</v>
      </c>
      <c r="L21" s="49">
        <f t="shared" si="10"/>
        <v>0</v>
      </c>
      <c r="M21" s="49">
        <f t="shared" si="11"/>
        <v>0</v>
      </c>
      <c r="N21" s="49">
        <f t="shared" si="12"/>
        <v>0</v>
      </c>
      <c r="O21" s="50">
        <f t="shared" si="13"/>
        <v>0</v>
      </c>
      <c r="P21" s="49">
        <f>COUNTIFS('Spieltag 1'!$D:$D,$A21,'Spieltag 1'!$C:$C,0)+COUNTIFS('Spieltag 1'!$D:$D,$A21,'Spieltag 1'!$C:$C,1)+COUNTIFS('Spieltag 1'!$D:$D,$A21,'Spieltag 1'!$C:$C,2)</f>
        <v>0</v>
      </c>
      <c r="Q21" s="49">
        <f>COUNTIFS('Spieltag 1'!$H:$H,$A21,'Spieltag 1'!$I:$I,0)+COUNTIFS('Spieltag 1'!$H:$H,$A21,'Spieltag 1'!$I:$I,1)+COUNTIFS('Spieltag 1'!$H:$H,$A21,'Spieltag 1'!$I:$I,2)</f>
        <v>0</v>
      </c>
      <c r="R21" s="49">
        <f>COUNTIFS('Spieltag 1'!$L:$L,$A21,'Spieltag 1'!$K:$K,0)+COUNTIFS('Spieltag 1'!$L:$L,$A21,'Spieltag 1'!$K:$K,1)+COUNTIFS('Spieltag 1'!$L:$L,$A21,'Spieltag 1'!$K:$K,2)</f>
        <v>0</v>
      </c>
      <c r="S21" s="60">
        <f>COUNTIFS('Spieltag 1'!$P:$P,$A21,'Spieltag 1'!$Q:$Q,0)+COUNTIFS('Spieltag 1'!$P:$P,$A21,'Spieltag 1'!$Q:$Q,1)+COUNTIFS('Spieltag 1'!$P:$P,$A21,'Spieltag 1'!$Q:$Q,2)</f>
        <v>0</v>
      </c>
      <c r="T21" s="59">
        <f>SUMIFS('Spieltag 1'!$C:$C,'Spieltag 1'!$D:$D,Berechnungen!$A21)</f>
        <v>0</v>
      </c>
      <c r="U21" s="49">
        <f>SUMIFS('Spieltag 1'!$I:$I,'Spieltag 1'!$H:$H,Berechnungen!$A21)</f>
        <v>0</v>
      </c>
      <c r="V21" s="49">
        <f>SUMIFS('Spieltag 1'!$K:$K,'Spieltag 1'!$L:$L,Berechnungen!$A21)</f>
        <v>0</v>
      </c>
      <c r="W21" s="60">
        <f>SUMIFS('Spieltag 1'!$Q:$Q,'Spieltag 1'!$P:$P,Berechnungen!$A21)</f>
        <v>0</v>
      </c>
      <c r="X21" s="59">
        <f>SUMIFS('Spieltag 1'!$E:$E,'Spieltag 1'!$D:$D,Berechnungen!$A21)</f>
        <v>0</v>
      </c>
      <c r="Y21" s="49">
        <f>SUMIFS('Spieltag 1'!$G:$G,'Spieltag 1'!$H:$H,Berechnungen!$A21)</f>
        <v>0</v>
      </c>
      <c r="Z21" s="49">
        <f>SUMIFS('Spieltag 1'!$M:$M,'Spieltag 1'!$L:$L,Berechnungen!$A21)</f>
        <v>0</v>
      </c>
      <c r="AA21" s="60">
        <f>SUMIFS('Spieltag 1'!$O:$O,'Spieltag 1'!$P:$P,Berechnungen!$A21)</f>
        <v>0</v>
      </c>
      <c r="AB21" s="59">
        <f>SUMIFS('Spieltag 1'!$G:$G,'Spieltag 1'!$D:$D,Berechnungen!$A21)</f>
        <v>0</v>
      </c>
      <c r="AC21" s="49">
        <f>SUMIFS('Spieltag 1'!$E:$E,'Spieltag 1'!$H:$H,Berechnungen!$A21)</f>
        <v>0</v>
      </c>
      <c r="AD21" s="49">
        <f>SUMIFS('Spieltag 1'!$O:$O,'Spieltag 1'!$L:$L,Berechnungen!$A21)</f>
        <v>0</v>
      </c>
      <c r="AE21" s="60">
        <f>SUMIFS('Spieltag 1'!$M:$M,'Spieltag 1'!$P:$P,Berechnungen!$A21)</f>
        <v>0</v>
      </c>
      <c r="AF21" s="48">
        <f>COUNTIF('Spieltag 2'!$A:$T,Berechnungen!$A21)</f>
        <v>5</v>
      </c>
      <c r="AG21" s="48">
        <f t="shared" si="14"/>
        <v>0</v>
      </c>
      <c r="AH21" s="49">
        <f t="shared" si="15"/>
        <v>0</v>
      </c>
      <c r="AI21" s="49">
        <f t="shared" si="16"/>
        <v>0</v>
      </c>
      <c r="AJ21" s="49">
        <f t="shared" si="17"/>
        <v>0</v>
      </c>
      <c r="AK21" s="50">
        <f t="shared" si="18"/>
        <v>0</v>
      </c>
      <c r="AL21" s="49">
        <f>COUNTIFS('Spieltag 2'!$D:$D,$A21,'Spieltag 2'!$C:$C,0)+COUNTIFS('Spieltag 2'!$D:$D,$A21,'Spieltag 2'!$C:$C,1)+COUNTIFS('Spieltag 2'!$D:$D,$A21,'Spieltag 2'!$C:$C,2)</f>
        <v>0</v>
      </c>
      <c r="AM21" s="49">
        <f>COUNTIFS('Spieltag 2'!$H:$H,$A21,'Spieltag 2'!$I:$I,0)+COUNTIFS('Spieltag 2'!$H:$H,$A21,'Spieltag 2'!$I:$I,1)+COUNTIFS('Spieltag 2'!$H:$H,$A21,'Spieltag 2'!$I:$I,2)</f>
        <v>0</v>
      </c>
      <c r="AN21" s="49">
        <f>COUNTIFS('Spieltag 2'!$L:$L,$A21,'Spieltag 2'!$K:$K,0)+COUNTIFS('Spieltag 2'!$L:$L,$A21,'Spieltag 2'!$K:$K,1)+COUNTIFS('Spieltag 2'!$L:$L,$A21,'Spieltag 2'!$K:$K,2)</f>
        <v>0</v>
      </c>
      <c r="AO21" s="60">
        <f>COUNTIFS('Spieltag 2'!$P:$P,$A21,'Spieltag 2'!$Q:$Q,0)+COUNTIFS('Spieltag 2'!$P:$P,$A21,'Spieltag 2'!$Q:$Q,1)+COUNTIFS('Spieltag 2'!$P:$P,$A21,'Spieltag 2'!$Q:$Q,2)</f>
        <v>0</v>
      </c>
      <c r="AP21" s="59">
        <f>SUMIFS('Spieltag 2'!$C:$C,'Spieltag 2'!$D:$D,Berechnungen!$A21)</f>
        <v>0</v>
      </c>
      <c r="AQ21" s="49">
        <f>SUMIFS('Spieltag 2'!$I:$I,'Spieltag 2'!$H:$H,Berechnungen!$A21)</f>
        <v>0</v>
      </c>
      <c r="AR21" s="49">
        <f>SUMIFS('Spieltag 2'!$K:$K,'Spieltag 2'!$L:$L,Berechnungen!$A21)</f>
        <v>0</v>
      </c>
      <c r="AS21" s="60">
        <f>SUMIFS('Spieltag 2'!$Q:$Q,'Spieltag 2'!$P:$P,Berechnungen!$A21)</f>
        <v>0</v>
      </c>
      <c r="AT21" s="59">
        <f>SUMIFS('Spieltag 2'!$E:$E,'Spieltag 2'!$D:$D,Berechnungen!$A21)</f>
        <v>0</v>
      </c>
      <c r="AU21" s="49">
        <f>SUMIFS('Spieltag 2'!$G:$G,'Spieltag 2'!$H:$H,Berechnungen!$A21)</f>
        <v>0</v>
      </c>
      <c r="AV21" s="49">
        <f>SUMIFS('Spieltag 2'!$M:$M,'Spieltag 2'!$L:$L,Berechnungen!$A21)</f>
        <v>0</v>
      </c>
      <c r="AW21" s="60">
        <f>SUMIFS('Spieltag 2'!$O:$O,'Spieltag 2'!$P:$P,Berechnungen!$A21)</f>
        <v>0</v>
      </c>
      <c r="AX21" s="59">
        <f>SUMIFS('Spieltag 2'!$G:$G,'Spieltag 2'!$D:$D,Berechnungen!$A21)</f>
        <v>0</v>
      </c>
      <c r="AY21" s="49">
        <f>SUMIFS('Spieltag 2'!$E:$E,'Spieltag 2'!$H:$H,Berechnungen!$A21)</f>
        <v>0</v>
      </c>
      <c r="AZ21" s="49">
        <f>SUMIFS('Spieltag 2'!$O:$O,'Spieltag 2'!$L:$L,Berechnungen!$A21)</f>
        <v>0</v>
      </c>
      <c r="BA21" s="60">
        <f>SUMIFS('Spieltag 2'!$M:$M,'Spieltag 2'!$P:$P,Berechnungen!$A21)</f>
        <v>0</v>
      </c>
      <c r="BB21" s="48">
        <f>COUNTIF('Spieltag 3'!$A:$T,Berechnungen!$A21)</f>
        <v>3</v>
      </c>
      <c r="BC21" s="48">
        <f t="shared" si="19"/>
        <v>0</v>
      </c>
      <c r="BD21" s="49">
        <f t="shared" si="20"/>
        <v>0</v>
      </c>
      <c r="BE21" s="49">
        <f t="shared" si="21"/>
        <v>0</v>
      </c>
      <c r="BF21" s="49">
        <f t="shared" si="22"/>
        <v>0</v>
      </c>
      <c r="BG21" s="50">
        <f t="shared" si="23"/>
        <v>0</v>
      </c>
      <c r="BH21" s="49">
        <f>COUNTIFS('Spieltag 3'!$D:$D,$A21,'Spieltag 3'!$C:$C,0)+COUNTIFS('Spieltag 3'!$D:$D,$A21,'Spieltag 3'!$C:$C,1)+COUNTIFS('Spieltag 3'!$D:$D,$A21,'Spieltag 3'!$C:$C,2)</f>
        <v>0</v>
      </c>
      <c r="BI21" s="49">
        <f>COUNTIFS('Spieltag 3'!$H:$H,$A21,'Spieltag 3'!$I:$I,0)+COUNTIFS('Spieltag 3'!$H:$H,$A21,'Spieltag 3'!$I:$I,1)+COUNTIFS('Spieltag 3'!$H:$H,$A21,'Spieltag 3'!$I:$I,2)</f>
        <v>0</v>
      </c>
      <c r="BJ21" s="49">
        <f>COUNTIFS('Spieltag 3'!$L:$L,$A21,'Spieltag 3'!$K:$K,0)+COUNTIFS('Spieltag 3'!$L:$L,$A21,'Spieltag 3'!$K:$K,1)+COUNTIFS('Spieltag 3'!$L:$L,$A21,'Spieltag 3'!$K:$K,2)</f>
        <v>0</v>
      </c>
      <c r="BK21" s="60">
        <f>COUNTIFS('Spieltag 3'!$P:$P,$A21,'Spieltag 3'!$Q:$Q,0)+COUNTIFS('Spieltag 3'!$P:$P,$A21,'Spieltag 3'!$Q:$Q,1)+COUNTIFS('Spieltag 3'!$P:$P,$A21,'Spieltag 3'!$Q:$Q,2)</f>
        <v>0</v>
      </c>
      <c r="BL21" s="59">
        <f>SUMIFS('Spieltag 3'!$C:$C,'Spieltag 3'!$D:$D,Berechnungen!$A21)</f>
        <v>0</v>
      </c>
      <c r="BM21" s="49">
        <f>SUMIFS('Spieltag 3'!$I:$I,'Spieltag 3'!$H:$H,Berechnungen!$A21)</f>
        <v>0</v>
      </c>
      <c r="BN21" s="49">
        <f>SUMIFS('Spieltag 3'!$K:$K,'Spieltag 3'!$L:$L,Berechnungen!$A21)</f>
        <v>0</v>
      </c>
      <c r="BO21" s="60">
        <f>SUMIFS('Spieltag 3'!$Q:$Q,'Spieltag 3'!$P:$P,Berechnungen!$A21)</f>
        <v>0</v>
      </c>
      <c r="BP21" s="59">
        <f>SUMIFS('Spieltag 3'!$E:$E,'Spieltag 3'!$D:$D,Berechnungen!$A21)</f>
        <v>0</v>
      </c>
      <c r="BQ21" s="49">
        <f>SUMIFS('Spieltag 3'!$G:$G,'Spieltag 3'!$H:$H,Berechnungen!$A21)</f>
        <v>0</v>
      </c>
      <c r="BR21" s="49">
        <f>SUMIFS('Spieltag 3'!$M:$M,'Spieltag 3'!$L:$L,Berechnungen!$A21)</f>
        <v>0</v>
      </c>
      <c r="BS21" s="60">
        <f>SUMIFS('Spieltag 3'!$O:$O,'Spieltag 3'!$P:$P,Berechnungen!$A21)</f>
        <v>0</v>
      </c>
      <c r="BT21" s="59">
        <f>SUMIFS('Spieltag 3'!$G:$G,'Spieltag 3'!$D:$D,Berechnungen!$A21)</f>
        <v>0</v>
      </c>
      <c r="BU21" s="49">
        <f>SUMIFS('Spieltag 3'!$E:$E,'Spieltag 3'!$H:$H,Berechnungen!$A21)</f>
        <v>0</v>
      </c>
      <c r="BV21" s="49">
        <f>SUMIFS('Spieltag 3'!$O:$O,'Spieltag 3'!$L:$L,Berechnungen!$A21)</f>
        <v>0</v>
      </c>
      <c r="BW21" s="60">
        <f>SUMIFS('Spieltag 3'!$M:$M,'Spieltag 3'!$P:$P,Berechnungen!$A21)</f>
        <v>0</v>
      </c>
      <c r="BX21" s="48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50"/>
      <c r="CT21" s="48"/>
      <c r="CU21" s="48"/>
      <c r="CV21" s="49"/>
      <c r="CW21" s="49"/>
      <c r="CX21" s="49"/>
      <c r="CY21" s="50"/>
      <c r="CZ21" s="49"/>
      <c r="DA21" s="49"/>
      <c r="DB21" s="49"/>
      <c r="DC21" s="60"/>
      <c r="DD21" s="59"/>
      <c r="DE21" s="49"/>
      <c r="DF21" s="49"/>
      <c r="DG21" s="60"/>
      <c r="DH21" s="59"/>
      <c r="DI21" s="49"/>
      <c r="DJ21" s="49"/>
      <c r="DK21" s="60"/>
      <c r="DL21" s="59"/>
      <c r="DM21" s="49"/>
      <c r="DN21" s="49"/>
      <c r="DO21" s="60"/>
      <c r="DP21" s="48"/>
      <c r="DQ21" s="48"/>
      <c r="DR21" s="49"/>
      <c r="DS21" s="49"/>
      <c r="DT21" s="49"/>
      <c r="DU21" s="50"/>
      <c r="DV21" s="49"/>
      <c r="DW21" s="49"/>
      <c r="DX21" s="49"/>
      <c r="DY21" s="60"/>
      <c r="DZ21" s="59"/>
      <c r="EA21" s="49"/>
      <c r="EB21" s="49"/>
      <c r="EC21" s="60"/>
      <c r="ED21" s="59"/>
      <c r="EE21" s="49"/>
      <c r="EF21" s="49"/>
      <c r="EG21" s="60"/>
      <c r="EH21" s="59"/>
      <c r="EI21" s="49"/>
      <c r="EJ21" s="49"/>
      <c r="EK21" s="60"/>
      <c r="EL21" s="49">
        <f>COUNTIFS('Spieltag 1'!$D:$D,$A21,'Spieltag 1'!$C:$C,2)</f>
        <v>0</v>
      </c>
      <c r="EM21">
        <f t="shared" si="34"/>
        <v>0</v>
      </c>
      <c r="EN21">
        <f t="shared" si="35"/>
        <v>0</v>
      </c>
      <c r="EO21" s="49">
        <f>COUNTIFS('Spieltag 2'!$D:$D,$A21,'Spieltag 2'!$C:$C,2)</f>
        <v>0</v>
      </c>
      <c r="EP21">
        <f t="shared" si="36"/>
        <v>0</v>
      </c>
      <c r="EQ21">
        <f t="shared" si="37"/>
        <v>0</v>
      </c>
      <c r="ER21" s="49">
        <f>COUNTIFS('Spieltag 3'!$D:$D,$A21,'Spieltag 3'!$C:$C,2)</f>
        <v>0</v>
      </c>
      <c r="ES21">
        <f t="shared" si="38"/>
        <v>0</v>
      </c>
      <c r="ET21">
        <f t="shared" si="39"/>
        <v>0</v>
      </c>
      <c r="EU21" s="49"/>
      <c r="EX21" s="49"/>
      <c r="FA21" s="76">
        <f t="shared" si="44"/>
        <v>0</v>
      </c>
      <c r="FB21" s="76">
        <f t="shared" si="45"/>
        <v>0</v>
      </c>
      <c r="FC21" s="76">
        <f t="shared" si="46"/>
        <v>0</v>
      </c>
    </row>
    <row r="22" spans="1:159" ht="15.5" thickTop="1" thickBot="1">
      <c r="A22" s="13" t="s">
        <v>50</v>
      </c>
      <c r="B22" s="41"/>
      <c r="C22">
        <f t="shared" si="2"/>
        <v>24</v>
      </c>
      <c r="D22">
        <f t="shared" si="3"/>
        <v>12</v>
      </c>
      <c r="E22" s="48">
        <f t="shared" si="4"/>
        <v>0</v>
      </c>
      <c r="F22" s="49">
        <f t="shared" si="5"/>
        <v>0</v>
      </c>
      <c r="G22" s="49">
        <f t="shared" si="6"/>
        <v>0</v>
      </c>
      <c r="H22" s="49">
        <f t="shared" si="7"/>
        <v>0</v>
      </c>
      <c r="I22" s="50">
        <f t="shared" si="8"/>
        <v>0</v>
      </c>
      <c r="J22" s="48">
        <f>COUNTIF('Spieltag 1'!$A:$T,Berechnungen!$A22)</f>
        <v>4</v>
      </c>
      <c r="K22" s="48">
        <f t="shared" si="9"/>
        <v>0</v>
      </c>
      <c r="L22" s="49">
        <f t="shared" si="10"/>
        <v>0</v>
      </c>
      <c r="M22" s="49">
        <f t="shared" si="11"/>
        <v>0</v>
      </c>
      <c r="N22" s="49">
        <f t="shared" si="12"/>
        <v>0</v>
      </c>
      <c r="O22" s="50">
        <f t="shared" si="13"/>
        <v>0</v>
      </c>
      <c r="P22" s="49">
        <f>COUNTIFS('Spieltag 1'!$D:$D,$A22,'Spieltag 1'!$C:$C,0)+COUNTIFS('Spieltag 1'!$D:$D,$A22,'Spieltag 1'!$C:$C,1)+COUNTIFS('Spieltag 1'!$D:$D,$A22,'Spieltag 1'!$C:$C,2)</f>
        <v>0</v>
      </c>
      <c r="Q22" s="49">
        <f>COUNTIFS('Spieltag 1'!$H:$H,$A22,'Spieltag 1'!$I:$I,0)+COUNTIFS('Spieltag 1'!$H:$H,$A22,'Spieltag 1'!$I:$I,1)+COUNTIFS('Spieltag 1'!$H:$H,$A22,'Spieltag 1'!$I:$I,2)</f>
        <v>0</v>
      </c>
      <c r="R22" s="49">
        <f>COUNTIFS('Spieltag 1'!$L:$L,$A22,'Spieltag 1'!$K:$K,0)+COUNTIFS('Spieltag 1'!$L:$L,$A22,'Spieltag 1'!$K:$K,1)+COUNTIFS('Spieltag 1'!$L:$L,$A22,'Spieltag 1'!$K:$K,2)</f>
        <v>0</v>
      </c>
      <c r="S22" s="60">
        <f>COUNTIFS('Spieltag 1'!$P:$P,$A22,'Spieltag 1'!$Q:$Q,0)+COUNTIFS('Spieltag 1'!$P:$P,$A22,'Spieltag 1'!$Q:$Q,1)+COUNTIFS('Spieltag 1'!$P:$P,$A22,'Spieltag 1'!$Q:$Q,2)</f>
        <v>0</v>
      </c>
      <c r="T22" s="59">
        <f>SUMIFS('Spieltag 1'!$C:$C,'Spieltag 1'!$D:$D,Berechnungen!$A22)</f>
        <v>0</v>
      </c>
      <c r="U22" s="49">
        <f>SUMIFS('Spieltag 1'!$I:$I,'Spieltag 1'!$H:$H,Berechnungen!$A22)</f>
        <v>0</v>
      </c>
      <c r="V22" s="49">
        <f>SUMIFS('Spieltag 1'!$K:$K,'Spieltag 1'!$L:$L,Berechnungen!$A22)</f>
        <v>0</v>
      </c>
      <c r="W22" s="60">
        <f>SUMIFS('Spieltag 1'!$Q:$Q,'Spieltag 1'!$P:$P,Berechnungen!$A22)</f>
        <v>0</v>
      </c>
      <c r="X22" s="59">
        <f>SUMIFS('Spieltag 1'!$E:$E,'Spieltag 1'!$D:$D,Berechnungen!$A22)</f>
        <v>0</v>
      </c>
      <c r="Y22" s="49">
        <f>SUMIFS('Spieltag 1'!$G:$G,'Spieltag 1'!$H:$H,Berechnungen!$A22)</f>
        <v>0</v>
      </c>
      <c r="Z22" s="49">
        <f>SUMIFS('Spieltag 1'!$M:$M,'Spieltag 1'!$L:$L,Berechnungen!$A22)</f>
        <v>0</v>
      </c>
      <c r="AA22" s="60">
        <f>SUMIFS('Spieltag 1'!$O:$O,'Spieltag 1'!$P:$P,Berechnungen!$A22)</f>
        <v>0</v>
      </c>
      <c r="AB22" s="59">
        <f>SUMIFS('Spieltag 1'!$G:$G,'Spieltag 1'!$D:$D,Berechnungen!$A22)</f>
        <v>0</v>
      </c>
      <c r="AC22" s="49">
        <f>SUMIFS('Spieltag 1'!$E:$E,'Spieltag 1'!$H:$H,Berechnungen!$A22)</f>
        <v>0</v>
      </c>
      <c r="AD22" s="49">
        <f>SUMIFS('Spieltag 1'!$O:$O,'Spieltag 1'!$L:$L,Berechnungen!$A22)</f>
        <v>0</v>
      </c>
      <c r="AE22" s="60">
        <f>SUMIFS('Spieltag 1'!$M:$M,'Spieltag 1'!$P:$P,Berechnungen!$A22)</f>
        <v>0</v>
      </c>
      <c r="AF22" s="48">
        <f>COUNTIF('Spieltag 2'!$A:$T,Berechnungen!$A22)</f>
        <v>5</v>
      </c>
      <c r="AG22" s="48">
        <f t="shared" si="14"/>
        <v>0</v>
      </c>
      <c r="AH22" s="49">
        <f t="shared" si="15"/>
        <v>0</v>
      </c>
      <c r="AI22" s="49">
        <f t="shared" si="16"/>
        <v>0</v>
      </c>
      <c r="AJ22" s="49">
        <f t="shared" si="17"/>
        <v>0</v>
      </c>
      <c r="AK22" s="50">
        <f t="shared" si="18"/>
        <v>0</v>
      </c>
      <c r="AL22" s="49">
        <f>COUNTIFS('Spieltag 2'!$D:$D,$A22,'Spieltag 2'!$C:$C,0)+COUNTIFS('Spieltag 2'!$D:$D,$A22,'Spieltag 2'!$C:$C,1)+COUNTIFS('Spieltag 2'!$D:$D,$A22,'Spieltag 2'!$C:$C,2)</f>
        <v>0</v>
      </c>
      <c r="AM22" s="49">
        <f>COUNTIFS('Spieltag 2'!$H:$H,$A22,'Spieltag 2'!$I:$I,0)+COUNTIFS('Spieltag 2'!$H:$H,$A22,'Spieltag 2'!$I:$I,1)+COUNTIFS('Spieltag 2'!$H:$H,$A22,'Spieltag 2'!$I:$I,2)</f>
        <v>0</v>
      </c>
      <c r="AN22" s="49">
        <f>COUNTIFS('Spieltag 2'!$L:$L,$A22,'Spieltag 2'!$K:$K,0)+COUNTIFS('Spieltag 2'!$L:$L,$A22,'Spieltag 2'!$K:$K,1)+COUNTIFS('Spieltag 2'!$L:$L,$A22,'Spieltag 2'!$K:$K,2)</f>
        <v>0</v>
      </c>
      <c r="AO22" s="60">
        <f>COUNTIFS('Spieltag 2'!$P:$P,$A22,'Spieltag 2'!$Q:$Q,0)+COUNTIFS('Spieltag 2'!$P:$P,$A22,'Spieltag 2'!$Q:$Q,1)+COUNTIFS('Spieltag 2'!$P:$P,$A22,'Spieltag 2'!$Q:$Q,2)</f>
        <v>0</v>
      </c>
      <c r="AP22" s="59">
        <f>SUMIFS('Spieltag 2'!$C:$C,'Spieltag 2'!$D:$D,Berechnungen!$A22)</f>
        <v>0</v>
      </c>
      <c r="AQ22" s="49">
        <f>SUMIFS('Spieltag 2'!$I:$I,'Spieltag 2'!$H:$H,Berechnungen!$A22)</f>
        <v>0</v>
      </c>
      <c r="AR22" s="49">
        <f>SUMIFS('Spieltag 2'!$K:$K,'Spieltag 2'!$L:$L,Berechnungen!$A22)</f>
        <v>0</v>
      </c>
      <c r="AS22" s="60">
        <f>SUMIFS('Spieltag 2'!$Q:$Q,'Spieltag 2'!$P:$P,Berechnungen!$A22)</f>
        <v>0</v>
      </c>
      <c r="AT22" s="59">
        <f>SUMIFS('Spieltag 2'!$E:$E,'Spieltag 2'!$D:$D,Berechnungen!$A22)</f>
        <v>0</v>
      </c>
      <c r="AU22" s="49">
        <f>SUMIFS('Spieltag 2'!$G:$G,'Spieltag 2'!$H:$H,Berechnungen!$A22)</f>
        <v>0</v>
      </c>
      <c r="AV22" s="49">
        <f>SUMIFS('Spieltag 2'!$M:$M,'Spieltag 2'!$L:$L,Berechnungen!$A22)</f>
        <v>0</v>
      </c>
      <c r="AW22" s="60">
        <f>SUMIFS('Spieltag 2'!$O:$O,'Spieltag 2'!$P:$P,Berechnungen!$A22)</f>
        <v>0</v>
      </c>
      <c r="AX22" s="59">
        <f>SUMIFS('Spieltag 2'!$G:$G,'Spieltag 2'!$D:$D,Berechnungen!$A22)</f>
        <v>0</v>
      </c>
      <c r="AY22" s="49">
        <f>SUMIFS('Spieltag 2'!$E:$E,'Spieltag 2'!$H:$H,Berechnungen!$A22)</f>
        <v>0</v>
      </c>
      <c r="AZ22" s="49">
        <f>SUMIFS('Spieltag 2'!$O:$O,'Spieltag 2'!$L:$L,Berechnungen!$A22)</f>
        <v>0</v>
      </c>
      <c r="BA22" s="60">
        <f>SUMIFS('Spieltag 2'!$M:$M,'Spieltag 2'!$P:$P,Berechnungen!$A22)</f>
        <v>0</v>
      </c>
      <c r="BB22" s="48">
        <f>COUNTIF('Spieltag 3'!$A:$T,Berechnungen!$A22)</f>
        <v>3</v>
      </c>
      <c r="BC22" s="48">
        <f t="shared" si="19"/>
        <v>0</v>
      </c>
      <c r="BD22" s="49">
        <f t="shared" si="20"/>
        <v>0</v>
      </c>
      <c r="BE22" s="49">
        <f t="shared" si="21"/>
        <v>0</v>
      </c>
      <c r="BF22" s="49">
        <f t="shared" si="22"/>
        <v>0</v>
      </c>
      <c r="BG22" s="50">
        <f t="shared" si="23"/>
        <v>0</v>
      </c>
      <c r="BH22" s="49">
        <f>COUNTIFS('Spieltag 3'!$D:$D,$A22,'Spieltag 3'!$C:$C,0)+COUNTIFS('Spieltag 3'!$D:$D,$A22,'Spieltag 3'!$C:$C,1)+COUNTIFS('Spieltag 3'!$D:$D,$A22,'Spieltag 3'!$C:$C,2)</f>
        <v>0</v>
      </c>
      <c r="BI22" s="49">
        <f>COUNTIFS('Spieltag 3'!$H:$H,$A22,'Spieltag 3'!$I:$I,0)+COUNTIFS('Spieltag 3'!$H:$H,$A22,'Spieltag 3'!$I:$I,1)+COUNTIFS('Spieltag 3'!$H:$H,$A22,'Spieltag 3'!$I:$I,2)</f>
        <v>0</v>
      </c>
      <c r="BJ22" s="49">
        <f>COUNTIFS('Spieltag 3'!$L:$L,$A22,'Spieltag 3'!$K:$K,0)+COUNTIFS('Spieltag 3'!$L:$L,$A22,'Spieltag 3'!$K:$K,1)+COUNTIFS('Spieltag 3'!$L:$L,$A22,'Spieltag 3'!$K:$K,2)</f>
        <v>0</v>
      </c>
      <c r="BK22" s="60">
        <f>COUNTIFS('Spieltag 3'!$P:$P,$A22,'Spieltag 3'!$Q:$Q,0)+COUNTIFS('Spieltag 3'!$P:$P,$A22,'Spieltag 3'!$Q:$Q,1)+COUNTIFS('Spieltag 3'!$P:$P,$A22,'Spieltag 3'!$Q:$Q,2)</f>
        <v>0</v>
      </c>
      <c r="BL22" s="59">
        <f>SUMIFS('Spieltag 3'!$C:$C,'Spieltag 3'!$D:$D,Berechnungen!$A22)</f>
        <v>0</v>
      </c>
      <c r="BM22" s="49">
        <f>SUMIFS('Spieltag 3'!$I:$I,'Spieltag 3'!$H:$H,Berechnungen!$A22)</f>
        <v>0</v>
      </c>
      <c r="BN22" s="49">
        <f>SUMIFS('Spieltag 3'!$K:$K,'Spieltag 3'!$L:$L,Berechnungen!$A22)</f>
        <v>0</v>
      </c>
      <c r="BO22" s="60">
        <f>SUMIFS('Spieltag 3'!$Q:$Q,'Spieltag 3'!$P:$P,Berechnungen!$A22)</f>
        <v>0</v>
      </c>
      <c r="BP22" s="59">
        <f>SUMIFS('Spieltag 3'!$E:$E,'Spieltag 3'!$D:$D,Berechnungen!$A22)</f>
        <v>0</v>
      </c>
      <c r="BQ22" s="49">
        <f>SUMIFS('Spieltag 3'!$G:$G,'Spieltag 3'!$H:$H,Berechnungen!$A22)</f>
        <v>0</v>
      </c>
      <c r="BR22" s="49">
        <f>SUMIFS('Spieltag 3'!$M:$M,'Spieltag 3'!$L:$L,Berechnungen!$A22)</f>
        <v>0</v>
      </c>
      <c r="BS22" s="60">
        <f>SUMIFS('Spieltag 3'!$O:$O,'Spieltag 3'!$P:$P,Berechnungen!$A22)</f>
        <v>0</v>
      </c>
      <c r="BT22" s="59">
        <f>SUMIFS('Spieltag 3'!$G:$G,'Spieltag 3'!$D:$D,Berechnungen!$A22)</f>
        <v>0</v>
      </c>
      <c r="BU22" s="49">
        <f>SUMIFS('Spieltag 3'!$E:$E,'Spieltag 3'!$H:$H,Berechnungen!$A22)</f>
        <v>0</v>
      </c>
      <c r="BV22" s="49">
        <f>SUMIFS('Spieltag 3'!$O:$O,'Spieltag 3'!$L:$L,Berechnungen!$A22)</f>
        <v>0</v>
      </c>
      <c r="BW22" s="60">
        <f>SUMIFS('Spieltag 3'!$M:$M,'Spieltag 3'!$P:$P,Berechnungen!$A22)</f>
        <v>0</v>
      </c>
      <c r="BX22" s="48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50"/>
      <c r="CT22" s="48"/>
      <c r="CU22" s="48"/>
      <c r="CV22" s="49"/>
      <c r="CW22" s="49"/>
      <c r="CX22" s="49"/>
      <c r="CY22" s="50"/>
      <c r="CZ22" s="49"/>
      <c r="DA22" s="49"/>
      <c r="DB22" s="49"/>
      <c r="DC22" s="60"/>
      <c r="DD22" s="59"/>
      <c r="DE22" s="49"/>
      <c r="DF22" s="49"/>
      <c r="DG22" s="60"/>
      <c r="DH22" s="59"/>
      <c r="DI22" s="49"/>
      <c r="DJ22" s="49"/>
      <c r="DK22" s="60"/>
      <c r="DL22" s="59"/>
      <c r="DM22" s="49"/>
      <c r="DN22" s="49"/>
      <c r="DO22" s="60"/>
      <c r="DP22" s="48"/>
      <c r="DQ22" s="48"/>
      <c r="DR22" s="49"/>
      <c r="DS22" s="49"/>
      <c r="DT22" s="49"/>
      <c r="DU22" s="50"/>
      <c r="DV22" s="49"/>
      <c r="DW22" s="49"/>
      <c r="DX22" s="49"/>
      <c r="DY22" s="60"/>
      <c r="DZ22" s="59"/>
      <c r="EA22" s="49"/>
      <c r="EB22" s="49"/>
      <c r="EC22" s="60"/>
      <c r="ED22" s="59"/>
      <c r="EE22" s="49"/>
      <c r="EF22" s="49"/>
      <c r="EG22" s="60"/>
      <c r="EH22" s="59"/>
      <c r="EI22" s="49"/>
      <c r="EJ22" s="49"/>
      <c r="EK22" s="60"/>
      <c r="EL22" s="49">
        <f>COUNTIFS('Spieltag 1'!$D:$D,$A22,'Spieltag 1'!$C:$C,2)</f>
        <v>0</v>
      </c>
      <c r="EM22">
        <f t="shared" si="34"/>
        <v>0</v>
      </c>
      <c r="EN22">
        <f t="shared" si="35"/>
        <v>0</v>
      </c>
      <c r="EO22" s="49">
        <f>COUNTIFS('Spieltag 2'!$D:$D,$A22,'Spieltag 2'!$C:$C,2)</f>
        <v>0</v>
      </c>
      <c r="EP22">
        <f t="shared" si="36"/>
        <v>0</v>
      </c>
      <c r="EQ22">
        <f t="shared" si="37"/>
        <v>0</v>
      </c>
      <c r="ER22" s="49">
        <f>COUNTIFS('Spieltag 3'!$D:$D,$A22,'Spieltag 3'!$C:$C,2)</f>
        <v>0</v>
      </c>
      <c r="ES22">
        <f t="shared" si="38"/>
        <v>0</v>
      </c>
      <c r="ET22">
        <f t="shared" si="39"/>
        <v>0</v>
      </c>
      <c r="EU22" s="49"/>
      <c r="EX22" s="49"/>
      <c r="FA22" s="76">
        <f t="shared" si="44"/>
        <v>0</v>
      </c>
      <c r="FB22" s="76">
        <f t="shared" si="45"/>
        <v>0</v>
      </c>
      <c r="FC22" s="76">
        <f t="shared" si="46"/>
        <v>0</v>
      </c>
    </row>
    <row r="23" spans="1:159" ht="15.5" thickTop="1" thickBot="1">
      <c r="A23" s="13" t="s">
        <v>35</v>
      </c>
      <c r="B23" s="41"/>
      <c r="C23">
        <f t="shared" si="2"/>
        <v>24</v>
      </c>
      <c r="D23">
        <f t="shared" si="3"/>
        <v>12</v>
      </c>
      <c r="E23" s="48">
        <f t="shared" si="4"/>
        <v>0</v>
      </c>
      <c r="F23" s="49">
        <f t="shared" si="5"/>
        <v>0</v>
      </c>
      <c r="G23" s="49">
        <f t="shared" si="6"/>
        <v>0</v>
      </c>
      <c r="H23" s="49">
        <f t="shared" si="7"/>
        <v>0</v>
      </c>
      <c r="I23" s="50">
        <f t="shared" si="8"/>
        <v>0</v>
      </c>
      <c r="J23" s="48">
        <f>COUNTIF('Spieltag 1'!$A:$T,Berechnungen!$A23)</f>
        <v>4</v>
      </c>
      <c r="K23" s="48">
        <f t="shared" si="9"/>
        <v>0</v>
      </c>
      <c r="L23" s="49">
        <f t="shared" si="10"/>
        <v>0</v>
      </c>
      <c r="M23" s="49">
        <f t="shared" si="11"/>
        <v>0</v>
      </c>
      <c r="N23" s="49">
        <f t="shared" si="12"/>
        <v>0</v>
      </c>
      <c r="O23" s="50">
        <f t="shared" si="13"/>
        <v>0</v>
      </c>
      <c r="P23" s="49">
        <f>COUNTIFS('Spieltag 1'!$D:$D,$A23,'Spieltag 1'!$C:$C,0)+COUNTIFS('Spieltag 1'!$D:$D,$A23,'Spieltag 1'!$C:$C,1)+COUNTIFS('Spieltag 1'!$D:$D,$A23,'Spieltag 1'!$C:$C,2)</f>
        <v>0</v>
      </c>
      <c r="Q23" s="49">
        <f>COUNTIFS('Spieltag 1'!$H:$H,$A23,'Spieltag 1'!$I:$I,0)+COUNTIFS('Spieltag 1'!$H:$H,$A23,'Spieltag 1'!$I:$I,1)+COUNTIFS('Spieltag 1'!$H:$H,$A23,'Spieltag 1'!$I:$I,2)</f>
        <v>0</v>
      </c>
      <c r="R23" s="49">
        <f>COUNTIFS('Spieltag 1'!$L:$L,$A23,'Spieltag 1'!$K:$K,0)+COUNTIFS('Spieltag 1'!$L:$L,$A23,'Spieltag 1'!$K:$K,1)+COUNTIFS('Spieltag 1'!$L:$L,$A23,'Spieltag 1'!$K:$K,2)</f>
        <v>0</v>
      </c>
      <c r="S23" s="60">
        <f>COUNTIFS('Spieltag 1'!$P:$P,$A23,'Spieltag 1'!$Q:$Q,0)+COUNTIFS('Spieltag 1'!$P:$P,$A23,'Spieltag 1'!$Q:$Q,1)+COUNTIFS('Spieltag 1'!$P:$P,$A23,'Spieltag 1'!$Q:$Q,2)</f>
        <v>0</v>
      </c>
      <c r="T23" s="59">
        <f>SUMIFS('Spieltag 1'!$C:$C,'Spieltag 1'!$D:$D,Berechnungen!$A23)</f>
        <v>0</v>
      </c>
      <c r="U23" s="49">
        <f>SUMIFS('Spieltag 1'!$I:$I,'Spieltag 1'!$H:$H,Berechnungen!$A23)</f>
        <v>0</v>
      </c>
      <c r="V23" s="49">
        <f>SUMIFS('Spieltag 1'!$K:$K,'Spieltag 1'!$L:$L,Berechnungen!$A23)</f>
        <v>0</v>
      </c>
      <c r="W23" s="60">
        <f>SUMIFS('Spieltag 1'!$Q:$Q,'Spieltag 1'!$P:$P,Berechnungen!$A23)</f>
        <v>0</v>
      </c>
      <c r="X23" s="59">
        <f>SUMIFS('Spieltag 1'!$E:$E,'Spieltag 1'!$D:$D,Berechnungen!$A23)</f>
        <v>0</v>
      </c>
      <c r="Y23" s="49">
        <f>SUMIFS('Spieltag 1'!$G:$G,'Spieltag 1'!$H:$H,Berechnungen!$A23)</f>
        <v>0</v>
      </c>
      <c r="Z23" s="49">
        <f>SUMIFS('Spieltag 1'!$M:$M,'Spieltag 1'!$L:$L,Berechnungen!$A23)</f>
        <v>0</v>
      </c>
      <c r="AA23" s="60">
        <f>SUMIFS('Spieltag 1'!$O:$O,'Spieltag 1'!$P:$P,Berechnungen!$A23)</f>
        <v>0</v>
      </c>
      <c r="AB23" s="59">
        <f>SUMIFS('Spieltag 1'!$G:$G,'Spieltag 1'!$D:$D,Berechnungen!$A23)</f>
        <v>0</v>
      </c>
      <c r="AC23" s="49">
        <f>SUMIFS('Spieltag 1'!$E:$E,'Spieltag 1'!$H:$H,Berechnungen!$A23)</f>
        <v>0</v>
      </c>
      <c r="AD23" s="49">
        <f>SUMIFS('Spieltag 1'!$O:$O,'Spieltag 1'!$L:$L,Berechnungen!$A23)</f>
        <v>0</v>
      </c>
      <c r="AE23" s="60">
        <f>SUMIFS('Spieltag 1'!$M:$M,'Spieltag 1'!$P:$P,Berechnungen!$A23)</f>
        <v>0</v>
      </c>
      <c r="AF23" s="48">
        <f>COUNTIF('Spieltag 2'!$A:$T,Berechnungen!$A23)</f>
        <v>5</v>
      </c>
      <c r="AG23" s="48">
        <f t="shared" si="14"/>
        <v>0</v>
      </c>
      <c r="AH23" s="49">
        <f t="shared" si="15"/>
        <v>0</v>
      </c>
      <c r="AI23" s="49">
        <f t="shared" si="16"/>
        <v>0</v>
      </c>
      <c r="AJ23" s="49">
        <f t="shared" si="17"/>
        <v>0</v>
      </c>
      <c r="AK23" s="50">
        <f t="shared" si="18"/>
        <v>0</v>
      </c>
      <c r="AL23" s="49">
        <f>COUNTIFS('Spieltag 2'!$D:$D,$A23,'Spieltag 2'!$C:$C,0)+COUNTIFS('Spieltag 2'!$D:$D,$A23,'Spieltag 2'!$C:$C,1)+COUNTIFS('Spieltag 2'!$D:$D,$A23,'Spieltag 2'!$C:$C,2)</f>
        <v>0</v>
      </c>
      <c r="AM23" s="49">
        <f>COUNTIFS('Spieltag 2'!$H:$H,$A23,'Spieltag 2'!$I:$I,0)+COUNTIFS('Spieltag 2'!$H:$H,$A23,'Spieltag 2'!$I:$I,1)+COUNTIFS('Spieltag 2'!$H:$H,$A23,'Spieltag 2'!$I:$I,2)</f>
        <v>0</v>
      </c>
      <c r="AN23" s="49">
        <f>COUNTIFS('Spieltag 2'!$L:$L,$A23,'Spieltag 2'!$K:$K,0)+COUNTIFS('Spieltag 2'!$L:$L,$A23,'Spieltag 2'!$K:$K,1)+COUNTIFS('Spieltag 2'!$L:$L,$A23,'Spieltag 2'!$K:$K,2)</f>
        <v>0</v>
      </c>
      <c r="AO23" s="60">
        <f>COUNTIFS('Spieltag 2'!$P:$P,$A23,'Spieltag 2'!$Q:$Q,0)+COUNTIFS('Spieltag 2'!$P:$P,$A23,'Spieltag 2'!$Q:$Q,1)+COUNTIFS('Spieltag 2'!$P:$P,$A23,'Spieltag 2'!$Q:$Q,2)</f>
        <v>0</v>
      </c>
      <c r="AP23" s="59">
        <f>SUMIFS('Spieltag 2'!$C:$C,'Spieltag 2'!$D:$D,Berechnungen!$A23)</f>
        <v>0</v>
      </c>
      <c r="AQ23" s="49">
        <f>SUMIFS('Spieltag 2'!$I:$I,'Spieltag 2'!$H:$H,Berechnungen!$A23)</f>
        <v>0</v>
      </c>
      <c r="AR23" s="49">
        <f>SUMIFS('Spieltag 2'!$K:$K,'Spieltag 2'!$L:$L,Berechnungen!$A23)</f>
        <v>0</v>
      </c>
      <c r="AS23" s="60">
        <f>SUMIFS('Spieltag 2'!$Q:$Q,'Spieltag 2'!$P:$P,Berechnungen!$A23)</f>
        <v>0</v>
      </c>
      <c r="AT23" s="59">
        <f>SUMIFS('Spieltag 2'!$E:$E,'Spieltag 2'!$D:$D,Berechnungen!$A23)</f>
        <v>0</v>
      </c>
      <c r="AU23" s="49">
        <f>SUMIFS('Spieltag 2'!$G:$G,'Spieltag 2'!$H:$H,Berechnungen!$A23)</f>
        <v>0</v>
      </c>
      <c r="AV23" s="49">
        <f>SUMIFS('Spieltag 2'!$M:$M,'Spieltag 2'!$L:$L,Berechnungen!$A23)</f>
        <v>0</v>
      </c>
      <c r="AW23" s="60">
        <f>SUMIFS('Spieltag 2'!$O:$O,'Spieltag 2'!$P:$P,Berechnungen!$A23)</f>
        <v>0</v>
      </c>
      <c r="AX23" s="59">
        <f>SUMIFS('Spieltag 2'!$G:$G,'Spieltag 2'!$D:$D,Berechnungen!$A23)</f>
        <v>0</v>
      </c>
      <c r="AY23" s="49">
        <f>SUMIFS('Spieltag 2'!$E:$E,'Spieltag 2'!$H:$H,Berechnungen!$A23)</f>
        <v>0</v>
      </c>
      <c r="AZ23" s="49">
        <f>SUMIFS('Spieltag 2'!$O:$O,'Spieltag 2'!$L:$L,Berechnungen!$A23)</f>
        <v>0</v>
      </c>
      <c r="BA23" s="60">
        <f>SUMIFS('Spieltag 2'!$M:$M,'Spieltag 2'!$P:$P,Berechnungen!$A23)</f>
        <v>0</v>
      </c>
      <c r="BB23" s="48">
        <f>COUNTIF('Spieltag 3'!$A:$T,Berechnungen!$A23)</f>
        <v>3</v>
      </c>
      <c r="BC23" s="48">
        <f t="shared" si="19"/>
        <v>0</v>
      </c>
      <c r="BD23" s="49">
        <f t="shared" si="20"/>
        <v>0</v>
      </c>
      <c r="BE23" s="49">
        <f t="shared" si="21"/>
        <v>0</v>
      </c>
      <c r="BF23" s="49">
        <f t="shared" si="22"/>
        <v>0</v>
      </c>
      <c r="BG23" s="50">
        <f t="shared" si="23"/>
        <v>0</v>
      </c>
      <c r="BH23" s="49">
        <f>COUNTIFS('Spieltag 3'!$D:$D,$A23,'Spieltag 3'!$C:$C,0)+COUNTIFS('Spieltag 3'!$D:$D,$A23,'Spieltag 3'!$C:$C,1)+COUNTIFS('Spieltag 3'!$D:$D,$A23,'Spieltag 3'!$C:$C,2)</f>
        <v>0</v>
      </c>
      <c r="BI23" s="49">
        <f>COUNTIFS('Spieltag 3'!$H:$H,$A23,'Spieltag 3'!$I:$I,0)+COUNTIFS('Spieltag 3'!$H:$H,$A23,'Spieltag 3'!$I:$I,1)+COUNTIFS('Spieltag 3'!$H:$H,$A23,'Spieltag 3'!$I:$I,2)</f>
        <v>0</v>
      </c>
      <c r="BJ23" s="49">
        <f>COUNTIFS('Spieltag 3'!$L:$L,$A23,'Spieltag 3'!$K:$K,0)+COUNTIFS('Spieltag 3'!$L:$L,$A23,'Spieltag 3'!$K:$K,1)+COUNTIFS('Spieltag 3'!$L:$L,$A23,'Spieltag 3'!$K:$K,2)</f>
        <v>0</v>
      </c>
      <c r="BK23" s="60">
        <f>COUNTIFS('Spieltag 3'!$P:$P,$A23,'Spieltag 3'!$Q:$Q,0)+COUNTIFS('Spieltag 3'!$P:$P,$A23,'Spieltag 3'!$Q:$Q,1)+COUNTIFS('Spieltag 3'!$P:$P,$A23,'Spieltag 3'!$Q:$Q,2)</f>
        <v>0</v>
      </c>
      <c r="BL23" s="59">
        <f>SUMIFS('Spieltag 3'!$C:$C,'Spieltag 3'!$D:$D,Berechnungen!$A23)</f>
        <v>0</v>
      </c>
      <c r="BM23" s="49">
        <f>SUMIFS('Spieltag 3'!$I:$I,'Spieltag 3'!$H:$H,Berechnungen!$A23)</f>
        <v>0</v>
      </c>
      <c r="BN23" s="49">
        <f>SUMIFS('Spieltag 3'!$K:$K,'Spieltag 3'!$L:$L,Berechnungen!$A23)</f>
        <v>0</v>
      </c>
      <c r="BO23" s="60">
        <f>SUMIFS('Spieltag 3'!$Q:$Q,'Spieltag 3'!$P:$P,Berechnungen!$A23)</f>
        <v>0</v>
      </c>
      <c r="BP23" s="59">
        <f>SUMIFS('Spieltag 3'!$E:$E,'Spieltag 3'!$D:$D,Berechnungen!$A23)</f>
        <v>0</v>
      </c>
      <c r="BQ23" s="49">
        <f>SUMIFS('Spieltag 3'!$G:$G,'Spieltag 3'!$H:$H,Berechnungen!$A23)</f>
        <v>0</v>
      </c>
      <c r="BR23" s="49">
        <f>SUMIFS('Spieltag 3'!$M:$M,'Spieltag 3'!$L:$L,Berechnungen!$A23)</f>
        <v>0</v>
      </c>
      <c r="BS23" s="60">
        <f>SUMIFS('Spieltag 3'!$O:$O,'Spieltag 3'!$P:$P,Berechnungen!$A23)</f>
        <v>0</v>
      </c>
      <c r="BT23" s="59">
        <f>SUMIFS('Spieltag 3'!$G:$G,'Spieltag 3'!$D:$D,Berechnungen!$A23)</f>
        <v>0</v>
      </c>
      <c r="BU23" s="49">
        <f>SUMIFS('Spieltag 3'!$E:$E,'Spieltag 3'!$H:$H,Berechnungen!$A23)</f>
        <v>0</v>
      </c>
      <c r="BV23" s="49">
        <f>SUMIFS('Spieltag 3'!$O:$O,'Spieltag 3'!$L:$L,Berechnungen!$A23)</f>
        <v>0</v>
      </c>
      <c r="BW23" s="60">
        <f>SUMIFS('Spieltag 3'!$M:$M,'Spieltag 3'!$P:$P,Berechnungen!$A23)</f>
        <v>0</v>
      </c>
      <c r="BX23" s="48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50"/>
      <c r="CT23" s="48"/>
      <c r="CU23" s="48"/>
      <c r="CV23" s="49"/>
      <c r="CW23" s="49"/>
      <c r="CX23" s="49"/>
      <c r="CY23" s="50"/>
      <c r="CZ23" s="49"/>
      <c r="DA23" s="49"/>
      <c r="DB23" s="49"/>
      <c r="DC23" s="60"/>
      <c r="DD23" s="59"/>
      <c r="DE23" s="49"/>
      <c r="DF23" s="49"/>
      <c r="DG23" s="60"/>
      <c r="DH23" s="59"/>
      <c r="DI23" s="49"/>
      <c r="DJ23" s="49"/>
      <c r="DK23" s="60"/>
      <c r="DL23" s="59"/>
      <c r="DM23" s="49"/>
      <c r="DN23" s="49"/>
      <c r="DO23" s="60"/>
      <c r="DP23" s="48"/>
      <c r="DQ23" s="48"/>
      <c r="DR23" s="49"/>
      <c r="DS23" s="49"/>
      <c r="DT23" s="49"/>
      <c r="DU23" s="50"/>
      <c r="DV23" s="49"/>
      <c r="DW23" s="49"/>
      <c r="DX23" s="49"/>
      <c r="DY23" s="60"/>
      <c r="DZ23" s="59"/>
      <c r="EA23" s="49"/>
      <c r="EB23" s="49"/>
      <c r="EC23" s="60"/>
      <c r="ED23" s="59"/>
      <c r="EE23" s="49"/>
      <c r="EF23" s="49"/>
      <c r="EG23" s="60"/>
      <c r="EH23" s="59"/>
      <c r="EI23" s="49"/>
      <c r="EJ23" s="49"/>
      <c r="EK23" s="60"/>
      <c r="EL23" s="49">
        <f>COUNTIFS('Spieltag 1'!$D:$D,$A23,'Spieltag 1'!$C:$C,2)</f>
        <v>0</v>
      </c>
      <c r="EM23">
        <f t="shared" si="34"/>
        <v>0</v>
      </c>
      <c r="EN23">
        <f t="shared" si="35"/>
        <v>0</v>
      </c>
      <c r="EO23" s="49">
        <f>COUNTIFS('Spieltag 2'!$D:$D,$A23,'Spieltag 2'!$C:$C,2)</f>
        <v>0</v>
      </c>
      <c r="EP23">
        <f t="shared" si="36"/>
        <v>0</v>
      </c>
      <c r="EQ23">
        <f t="shared" si="37"/>
        <v>0</v>
      </c>
      <c r="ER23" s="49">
        <f>COUNTIFS('Spieltag 3'!$D:$D,$A23,'Spieltag 3'!$C:$C,2)</f>
        <v>0</v>
      </c>
      <c r="ES23">
        <f t="shared" si="38"/>
        <v>0</v>
      </c>
      <c r="ET23">
        <f t="shared" si="39"/>
        <v>0</v>
      </c>
      <c r="EU23" s="49"/>
      <c r="EX23" s="49"/>
      <c r="FA23" s="76">
        <f t="shared" si="44"/>
        <v>0</v>
      </c>
      <c r="FB23" s="76">
        <f t="shared" si="45"/>
        <v>0</v>
      </c>
      <c r="FC23" s="76">
        <f t="shared" si="46"/>
        <v>0</v>
      </c>
    </row>
    <row r="24" spans="1:159" ht="15.5" thickTop="1" thickBot="1">
      <c r="A24" s="13" t="s">
        <v>51</v>
      </c>
      <c r="B24" s="41"/>
      <c r="C24">
        <f t="shared" si="2"/>
        <v>24</v>
      </c>
      <c r="D24">
        <f t="shared" si="3"/>
        <v>12</v>
      </c>
      <c r="E24" s="48">
        <f t="shared" si="4"/>
        <v>0</v>
      </c>
      <c r="F24" s="49">
        <f t="shared" si="5"/>
        <v>0</v>
      </c>
      <c r="G24" s="49">
        <f t="shared" si="6"/>
        <v>0</v>
      </c>
      <c r="H24" s="49">
        <f t="shared" si="7"/>
        <v>0</v>
      </c>
      <c r="I24" s="50">
        <f t="shared" si="8"/>
        <v>0</v>
      </c>
      <c r="J24" s="48">
        <f>COUNTIF('Spieltag 1'!$A:$T,Berechnungen!$A24)</f>
        <v>4</v>
      </c>
      <c r="K24" s="48">
        <f t="shared" si="9"/>
        <v>0</v>
      </c>
      <c r="L24" s="49">
        <f t="shared" si="10"/>
        <v>0</v>
      </c>
      <c r="M24" s="49">
        <f t="shared" si="11"/>
        <v>0</v>
      </c>
      <c r="N24" s="49">
        <f t="shared" si="12"/>
        <v>0</v>
      </c>
      <c r="O24" s="50">
        <f t="shared" si="13"/>
        <v>0</v>
      </c>
      <c r="P24" s="49">
        <f>COUNTIFS('Spieltag 1'!$D:$D,$A24,'Spieltag 1'!$C:$C,0)+COUNTIFS('Spieltag 1'!$D:$D,$A24,'Spieltag 1'!$C:$C,1)+COUNTIFS('Spieltag 1'!$D:$D,$A24,'Spieltag 1'!$C:$C,2)</f>
        <v>0</v>
      </c>
      <c r="Q24" s="49">
        <f>COUNTIFS('Spieltag 1'!$H:$H,$A24,'Spieltag 1'!$I:$I,0)+COUNTIFS('Spieltag 1'!$H:$H,$A24,'Spieltag 1'!$I:$I,1)+COUNTIFS('Spieltag 1'!$H:$H,$A24,'Spieltag 1'!$I:$I,2)</f>
        <v>0</v>
      </c>
      <c r="R24" s="49">
        <f>COUNTIFS('Spieltag 1'!$L:$L,$A24,'Spieltag 1'!$K:$K,0)+COUNTIFS('Spieltag 1'!$L:$L,$A24,'Spieltag 1'!$K:$K,1)+COUNTIFS('Spieltag 1'!$L:$L,$A24,'Spieltag 1'!$K:$K,2)</f>
        <v>0</v>
      </c>
      <c r="S24" s="60">
        <f>COUNTIFS('Spieltag 1'!$P:$P,$A24,'Spieltag 1'!$Q:$Q,0)+COUNTIFS('Spieltag 1'!$P:$P,$A24,'Spieltag 1'!$Q:$Q,1)+COUNTIFS('Spieltag 1'!$P:$P,$A24,'Spieltag 1'!$Q:$Q,2)</f>
        <v>0</v>
      </c>
      <c r="T24" s="59">
        <f>SUMIFS('Spieltag 1'!$C:$C,'Spieltag 1'!$D:$D,Berechnungen!$A24)</f>
        <v>0</v>
      </c>
      <c r="U24" s="49">
        <f>SUMIFS('Spieltag 1'!$I:$I,'Spieltag 1'!$H:$H,Berechnungen!$A24)</f>
        <v>0</v>
      </c>
      <c r="V24" s="49">
        <f>SUMIFS('Spieltag 1'!$K:$K,'Spieltag 1'!$L:$L,Berechnungen!$A24)</f>
        <v>0</v>
      </c>
      <c r="W24" s="60">
        <f>SUMIFS('Spieltag 1'!$Q:$Q,'Spieltag 1'!$P:$P,Berechnungen!$A24)</f>
        <v>0</v>
      </c>
      <c r="X24" s="59">
        <f>SUMIFS('Spieltag 1'!$E:$E,'Spieltag 1'!$D:$D,Berechnungen!$A24)</f>
        <v>0</v>
      </c>
      <c r="Y24" s="49">
        <f>SUMIFS('Spieltag 1'!$G:$G,'Spieltag 1'!$H:$H,Berechnungen!$A24)</f>
        <v>0</v>
      </c>
      <c r="Z24" s="49">
        <f>SUMIFS('Spieltag 1'!$M:$M,'Spieltag 1'!$L:$L,Berechnungen!$A24)</f>
        <v>0</v>
      </c>
      <c r="AA24" s="60">
        <f>SUMIFS('Spieltag 1'!$O:$O,'Spieltag 1'!$P:$P,Berechnungen!$A24)</f>
        <v>0</v>
      </c>
      <c r="AB24" s="59">
        <f>SUMIFS('Spieltag 1'!$G:$G,'Spieltag 1'!$D:$D,Berechnungen!$A24)</f>
        <v>0</v>
      </c>
      <c r="AC24" s="49">
        <f>SUMIFS('Spieltag 1'!$E:$E,'Spieltag 1'!$H:$H,Berechnungen!$A24)</f>
        <v>0</v>
      </c>
      <c r="AD24" s="49">
        <f>SUMIFS('Spieltag 1'!$O:$O,'Spieltag 1'!$L:$L,Berechnungen!$A24)</f>
        <v>0</v>
      </c>
      <c r="AE24" s="60">
        <f>SUMIFS('Spieltag 1'!$M:$M,'Spieltag 1'!$P:$P,Berechnungen!$A24)</f>
        <v>0</v>
      </c>
      <c r="AF24" s="48">
        <f>COUNTIF('Spieltag 2'!$A:$T,Berechnungen!$A24)</f>
        <v>5</v>
      </c>
      <c r="AG24" s="48">
        <f t="shared" si="14"/>
        <v>0</v>
      </c>
      <c r="AH24" s="49">
        <f t="shared" si="15"/>
        <v>0</v>
      </c>
      <c r="AI24" s="49">
        <f t="shared" si="16"/>
        <v>0</v>
      </c>
      <c r="AJ24" s="49">
        <f t="shared" si="17"/>
        <v>0</v>
      </c>
      <c r="AK24" s="50">
        <f t="shared" si="18"/>
        <v>0</v>
      </c>
      <c r="AL24" s="49">
        <f>COUNTIFS('Spieltag 2'!$D:$D,$A24,'Spieltag 2'!$C:$C,0)+COUNTIFS('Spieltag 2'!$D:$D,$A24,'Spieltag 2'!$C:$C,1)+COUNTIFS('Spieltag 2'!$D:$D,$A24,'Spieltag 2'!$C:$C,2)</f>
        <v>0</v>
      </c>
      <c r="AM24" s="49">
        <f>COUNTIFS('Spieltag 2'!$H:$H,$A24,'Spieltag 2'!$I:$I,0)+COUNTIFS('Spieltag 2'!$H:$H,$A24,'Spieltag 2'!$I:$I,1)+COUNTIFS('Spieltag 2'!$H:$H,$A24,'Spieltag 2'!$I:$I,2)</f>
        <v>0</v>
      </c>
      <c r="AN24" s="49">
        <f>COUNTIFS('Spieltag 2'!$L:$L,$A24,'Spieltag 2'!$K:$K,0)+COUNTIFS('Spieltag 2'!$L:$L,$A24,'Spieltag 2'!$K:$K,1)+COUNTIFS('Spieltag 2'!$L:$L,$A24,'Spieltag 2'!$K:$K,2)</f>
        <v>0</v>
      </c>
      <c r="AO24" s="60">
        <f>COUNTIFS('Spieltag 2'!$P:$P,$A24,'Spieltag 2'!$Q:$Q,0)+COUNTIFS('Spieltag 2'!$P:$P,$A24,'Spieltag 2'!$Q:$Q,1)+COUNTIFS('Spieltag 2'!$P:$P,$A24,'Spieltag 2'!$Q:$Q,2)</f>
        <v>0</v>
      </c>
      <c r="AP24" s="59">
        <f>SUMIFS('Spieltag 2'!$C:$C,'Spieltag 2'!$D:$D,Berechnungen!$A24)</f>
        <v>0</v>
      </c>
      <c r="AQ24" s="49">
        <f>SUMIFS('Spieltag 2'!$I:$I,'Spieltag 2'!$H:$H,Berechnungen!$A24)</f>
        <v>0</v>
      </c>
      <c r="AR24" s="49">
        <f>SUMIFS('Spieltag 2'!$K:$K,'Spieltag 2'!$L:$L,Berechnungen!$A24)</f>
        <v>0</v>
      </c>
      <c r="AS24" s="60">
        <f>SUMIFS('Spieltag 2'!$Q:$Q,'Spieltag 2'!$P:$P,Berechnungen!$A24)</f>
        <v>0</v>
      </c>
      <c r="AT24" s="59">
        <f>SUMIFS('Spieltag 2'!$E:$E,'Spieltag 2'!$D:$D,Berechnungen!$A24)</f>
        <v>0</v>
      </c>
      <c r="AU24" s="49">
        <f>SUMIFS('Spieltag 2'!$G:$G,'Spieltag 2'!$H:$H,Berechnungen!$A24)</f>
        <v>0</v>
      </c>
      <c r="AV24" s="49">
        <f>SUMIFS('Spieltag 2'!$M:$M,'Spieltag 2'!$L:$L,Berechnungen!$A24)</f>
        <v>0</v>
      </c>
      <c r="AW24" s="60">
        <f>SUMIFS('Spieltag 2'!$O:$O,'Spieltag 2'!$P:$P,Berechnungen!$A24)</f>
        <v>0</v>
      </c>
      <c r="AX24" s="59">
        <f>SUMIFS('Spieltag 2'!$G:$G,'Spieltag 2'!$D:$D,Berechnungen!$A24)</f>
        <v>0</v>
      </c>
      <c r="AY24" s="49">
        <f>SUMIFS('Spieltag 2'!$E:$E,'Spieltag 2'!$H:$H,Berechnungen!$A24)</f>
        <v>0</v>
      </c>
      <c r="AZ24" s="49">
        <f>SUMIFS('Spieltag 2'!$O:$O,'Spieltag 2'!$L:$L,Berechnungen!$A24)</f>
        <v>0</v>
      </c>
      <c r="BA24" s="60">
        <f>SUMIFS('Spieltag 2'!$M:$M,'Spieltag 2'!$P:$P,Berechnungen!$A24)</f>
        <v>0</v>
      </c>
      <c r="BB24" s="48">
        <f>COUNTIF('Spieltag 3'!$A:$T,Berechnungen!$A24)</f>
        <v>3</v>
      </c>
      <c r="BC24" s="48">
        <f t="shared" si="19"/>
        <v>0</v>
      </c>
      <c r="BD24" s="49">
        <f t="shared" si="20"/>
        <v>0</v>
      </c>
      <c r="BE24" s="49">
        <f t="shared" si="21"/>
        <v>0</v>
      </c>
      <c r="BF24" s="49">
        <f t="shared" si="22"/>
        <v>0</v>
      </c>
      <c r="BG24" s="50">
        <f t="shared" si="23"/>
        <v>0</v>
      </c>
      <c r="BH24" s="49">
        <f>COUNTIFS('Spieltag 3'!$D:$D,$A24,'Spieltag 3'!$C:$C,0)+COUNTIFS('Spieltag 3'!$D:$D,$A24,'Spieltag 3'!$C:$C,1)+COUNTIFS('Spieltag 3'!$D:$D,$A24,'Spieltag 3'!$C:$C,2)</f>
        <v>0</v>
      </c>
      <c r="BI24" s="49">
        <f>COUNTIFS('Spieltag 3'!$H:$H,$A24,'Spieltag 3'!$I:$I,0)+COUNTIFS('Spieltag 3'!$H:$H,$A24,'Spieltag 3'!$I:$I,1)+COUNTIFS('Spieltag 3'!$H:$H,$A24,'Spieltag 3'!$I:$I,2)</f>
        <v>0</v>
      </c>
      <c r="BJ24" s="49">
        <f>COUNTIFS('Spieltag 3'!$L:$L,$A24,'Spieltag 3'!$K:$K,0)+COUNTIFS('Spieltag 3'!$L:$L,$A24,'Spieltag 3'!$K:$K,1)+COUNTIFS('Spieltag 3'!$L:$L,$A24,'Spieltag 3'!$K:$K,2)</f>
        <v>0</v>
      </c>
      <c r="BK24" s="60">
        <f>COUNTIFS('Spieltag 3'!$P:$P,$A24,'Spieltag 3'!$Q:$Q,0)+COUNTIFS('Spieltag 3'!$P:$P,$A24,'Spieltag 3'!$Q:$Q,1)+COUNTIFS('Spieltag 3'!$P:$P,$A24,'Spieltag 3'!$Q:$Q,2)</f>
        <v>0</v>
      </c>
      <c r="BL24" s="59">
        <f>SUMIFS('Spieltag 3'!$C:$C,'Spieltag 3'!$D:$D,Berechnungen!$A24)</f>
        <v>0</v>
      </c>
      <c r="BM24" s="49">
        <f>SUMIFS('Spieltag 3'!$I:$I,'Spieltag 3'!$H:$H,Berechnungen!$A24)</f>
        <v>0</v>
      </c>
      <c r="BN24" s="49">
        <f>SUMIFS('Spieltag 3'!$K:$K,'Spieltag 3'!$L:$L,Berechnungen!$A24)</f>
        <v>0</v>
      </c>
      <c r="BO24" s="60">
        <f>SUMIFS('Spieltag 3'!$Q:$Q,'Spieltag 3'!$P:$P,Berechnungen!$A24)</f>
        <v>0</v>
      </c>
      <c r="BP24" s="59">
        <f>SUMIFS('Spieltag 3'!$E:$E,'Spieltag 3'!$D:$D,Berechnungen!$A24)</f>
        <v>0</v>
      </c>
      <c r="BQ24" s="49">
        <f>SUMIFS('Spieltag 3'!$G:$G,'Spieltag 3'!$H:$H,Berechnungen!$A24)</f>
        <v>0</v>
      </c>
      <c r="BR24" s="49">
        <f>SUMIFS('Spieltag 3'!$M:$M,'Spieltag 3'!$L:$L,Berechnungen!$A24)</f>
        <v>0</v>
      </c>
      <c r="BS24" s="60">
        <f>SUMIFS('Spieltag 3'!$O:$O,'Spieltag 3'!$P:$P,Berechnungen!$A24)</f>
        <v>0</v>
      </c>
      <c r="BT24" s="59">
        <f>SUMIFS('Spieltag 3'!$G:$G,'Spieltag 3'!$D:$D,Berechnungen!$A24)</f>
        <v>0</v>
      </c>
      <c r="BU24" s="49">
        <f>SUMIFS('Spieltag 3'!$E:$E,'Spieltag 3'!$H:$H,Berechnungen!$A24)</f>
        <v>0</v>
      </c>
      <c r="BV24" s="49">
        <f>SUMIFS('Spieltag 3'!$O:$O,'Spieltag 3'!$L:$L,Berechnungen!$A24)</f>
        <v>0</v>
      </c>
      <c r="BW24" s="60">
        <f>SUMIFS('Spieltag 3'!$M:$M,'Spieltag 3'!$P:$P,Berechnungen!$A24)</f>
        <v>0</v>
      </c>
      <c r="BX24" s="48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50"/>
      <c r="CT24" s="48"/>
      <c r="CU24" s="48"/>
      <c r="CV24" s="49"/>
      <c r="CW24" s="49"/>
      <c r="CX24" s="49"/>
      <c r="CY24" s="50"/>
      <c r="CZ24" s="49"/>
      <c r="DA24" s="49"/>
      <c r="DB24" s="49"/>
      <c r="DC24" s="60"/>
      <c r="DD24" s="59"/>
      <c r="DE24" s="49"/>
      <c r="DF24" s="49"/>
      <c r="DG24" s="60"/>
      <c r="DH24" s="59"/>
      <c r="DI24" s="49"/>
      <c r="DJ24" s="49"/>
      <c r="DK24" s="60"/>
      <c r="DL24" s="59"/>
      <c r="DM24" s="49"/>
      <c r="DN24" s="49"/>
      <c r="DO24" s="60"/>
      <c r="DP24" s="48"/>
      <c r="DQ24" s="48"/>
      <c r="DR24" s="49"/>
      <c r="DS24" s="49"/>
      <c r="DT24" s="49"/>
      <c r="DU24" s="50"/>
      <c r="DV24" s="49"/>
      <c r="DW24" s="49"/>
      <c r="DX24" s="49"/>
      <c r="DY24" s="60"/>
      <c r="DZ24" s="59"/>
      <c r="EA24" s="49"/>
      <c r="EB24" s="49"/>
      <c r="EC24" s="60"/>
      <c r="ED24" s="59"/>
      <c r="EE24" s="49"/>
      <c r="EF24" s="49"/>
      <c r="EG24" s="60"/>
      <c r="EH24" s="59"/>
      <c r="EI24" s="49"/>
      <c r="EJ24" s="49"/>
      <c r="EK24" s="60"/>
      <c r="EL24" s="49">
        <f>COUNTIFS('Spieltag 1'!$D:$D,$A24,'Spieltag 1'!$C:$C,2)</f>
        <v>0</v>
      </c>
      <c r="EM24">
        <f t="shared" si="34"/>
        <v>0</v>
      </c>
      <c r="EN24">
        <f t="shared" si="35"/>
        <v>0</v>
      </c>
      <c r="EO24" s="49">
        <f>COUNTIFS('Spieltag 2'!$D:$D,$A24,'Spieltag 2'!$C:$C,2)</f>
        <v>0</v>
      </c>
      <c r="EP24">
        <f t="shared" si="36"/>
        <v>0</v>
      </c>
      <c r="EQ24">
        <f t="shared" si="37"/>
        <v>0</v>
      </c>
      <c r="ER24" s="49">
        <f>COUNTIFS('Spieltag 3'!$D:$D,$A24,'Spieltag 3'!$C:$C,2)</f>
        <v>0</v>
      </c>
      <c r="ES24">
        <f t="shared" si="38"/>
        <v>0</v>
      </c>
      <c r="ET24">
        <f t="shared" si="39"/>
        <v>0</v>
      </c>
      <c r="EU24" s="49"/>
      <c r="EX24" s="49"/>
      <c r="FA24" s="76">
        <f t="shared" si="44"/>
        <v>0</v>
      </c>
      <c r="FB24" s="76">
        <f t="shared" si="45"/>
        <v>0</v>
      </c>
      <c r="FC24" s="76">
        <f t="shared" si="46"/>
        <v>0</v>
      </c>
    </row>
    <row r="25" spans="1:159" ht="15.5" thickTop="1" thickBot="1">
      <c r="A25" s="13" t="s">
        <v>52</v>
      </c>
      <c r="B25" s="41"/>
      <c r="C25">
        <f t="shared" si="2"/>
        <v>24</v>
      </c>
      <c r="D25">
        <f t="shared" si="3"/>
        <v>12</v>
      </c>
      <c r="E25" s="48">
        <f t="shared" si="4"/>
        <v>0</v>
      </c>
      <c r="F25" s="49">
        <f t="shared" si="5"/>
        <v>0</v>
      </c>
      <c r="G25" s="49">
        <f t="shared" si="6"/>
        <v>0</v>
      </c>
      <c r="H25" s="49">
        <f t="shared" si="7"/>
        <v>0</v>
      </c>
      <c r="I25" s="50">
        <f t="shared" si="8"/>
        <v>0</v>
      </c>
      <c r="J25" s="48">
        <f>COUNTIF('Spieltag 1'!$A:$T,Berechnungen!$A25)</f>
        <v>5</v>
      </c>
      <c r="K25" s="48">
        <f t="shared" si="9"/>
        <v>0</v>
      </c>
      <c r="L25" s="49">
        <f t="shared" si="10"/>
        <v>0</v>
      </c>
      <c r="M25" s="49">
        <f t="shared" si="11"/>
        <v>0</v>
      </c>
      <c r="N25" s="49">
        <f t="shared" si="12"/>
        <v>0</v>
      </c>
      <c r="O25" s="50">
        <f t="shared" si="13"/>
        <v>0</v>
      </c>
      <c r="P25" s="49">
        <f>COUNTIFS('Spieltag 1'!$D:$D,$A25,'Spieltag 1'!$C:$C,0)+COUNTIFS('Spieltag 1'!$D:$D,$A25,'Spieltag 1'!$C:$C,1)+COUNTIFS('Spieltag 1'!$D:$D,$A25,'Spieltag 1'!$C:$C,2)</f>
        <v>0</v>
      </c>
      <c r="Q25" s="49">
        <f>COUNTIFS('Spieltag 1'!$H:$H,$A25,'Spieltag 1'!$I:$I,0)+COUNTIFS('Spieltag 1'!$H:$H,$A25,'Spieltag 1'!$I:$I,1)+COUNTIFS('Spieltag 1'!$H:$H,$A25,'Spieltag 1'!$I:$I,2)</f>
        <v>0</v>
      </c>
      <c r="R25" s="49">
        <f>COUNTIFS('Spieltag 1'!$L:$L,$A25,'Spieltag 1'!$K:$K,0)+COUNTIFS('Spieltag 1'!$L:$L,$A25,'Spieltag 1'!$K:$K,1)+COUNTIFS('Spieltag 1'!$L:$L,$A25,'Spieltag 1'!$K:$K,2)</f>
        <v>0</v>
      </c>
      <c r="S25" s="60">
        <f>COUNTIFS('Spieltag 1'!$P:$P,$A25,'Spieltag 1'!$Q:$Q,0)+COUNTIFS('Spieltag 1'!$P:$P,$A25,'Spieltag 1'!$Q:$Q,1)+COUNTIFS('Spieltag 1'!$P:$P,$A25,'Spieltag 1'!$Q:$Q,2)</f>
        <v>0</v>
      </c>
      <c r="T25" s="59">
        <f>SUMIFS('Spieltag 1'!$C:$C,'Spieltag 1'!$D:$D,Berechnungen!$A25)</f>
        <v>0</v>
      </c>
      <c r="U25" s="49">
        <f>SUMIFS('Spieltag 1'!$I:$I,'Spieltag 1'!$H:$H,Berechnungen!$A25)</f>
        <v>0</v>
      </c>
      <c r="V25" s="49">
        <f>SUMIFS('Spieltag 1'!$K:$K,'Spieltag 1'!$L:$L,Berechnungen!$A25)</f>
        <v>0</v>
      </c>
      <c r="W25" s="60">
        <f>SUMIFS('Spieltag 1'!$Q:$Q,'Spieltag 1'!$P:$P,Berechnungen!$A25)</f>
        <v>0</v>
      </c>
      <c r="X25" s="59">
        <f>SUMIFS('Spieltag 1'!$E:$E,'Spieltag 1'!$D:$D,Berechnungen!$A25)</f>
        <v>0</v>
      </c>
      <c r="Y25" s="49">
        <f>SUMIFS('Spieltag 1'!$G:$G,'Spieltag 1'!$H:$H,Berechnungen!$A25)</f>
        <v>0</v>
      </c>
      <c r="Z25" s="49">
        <f>SUMIFS('Spieltag 1'!$M:$M,'Spieltag 1'!$L:$L,Berechnungen!$A25)</f>
        <v>0</v>
      </c>
      <c r="AA25" s="60">
        <f>SUMIFS('Spieltag 1'!$O:$O,'Spieltag 1'!$P:$P,Berechnungen!$A25)</f>
        <v>0</v>
      </c>
      <c r="AB25" s="59">
        <f>SUMIFS('Spieltag 1'!$G:$G,'Spieltag 1'!$D:$D,Berechnungen!$A25)</f>
        <v>0</v>
      </c>
      <c r="AC25" s="49">
        <f>SUMIFS('Spieltag 1'!$E:$E,'Spieltag 1'!$H:$H,Berechnungen!$A25)</f>
        <v>0</v>
      </c>
      <c r="AD25" s="49">
        <f>SUMIFS('Spieltag 1'!$O:$O,'Spieltag 1'!$L:$L,Berechnungen!$A25)</f>
        <v>0</v>
      </c>
      <c r="AE25" s="60">
        <f>SUMIFS('Spieltag 1'!$M:$M,'Spieltag 1'!$P:$P,Berechnungen!$A25)</f>
        <v>0</v>
      </c>
      <c r="AF25" s="48">
        <f>COUNTIF('Spieltag 2'!$A:$T,Berechnungen!$A25)</f>
        <v>4</v>
      </c>
      <c r="AG25" s="48">
        <f t="shared" si="14"/>
        <v>0</v>
      </c>
      <c r="AH25" s="49">
        <f t="shared" si="15"/>
        <v>0</v>
      </c>
      <c r="AI25" s="49">
        <f t="shared" si="16"/>
        <v>0</v>
      </c>
      <c r="AJ25" s="49">
        <f t="shared" si="17"/>
        <v>0</v>
      </c>
      <c r="AK25" s="50">
        <f t="shared" si="18"/>
        <v>0</v>
      </c>
      <c r="AL25" s="49">
        <f>COUNTIFS('Spieltag 2'!$D:$D,$A25,'Spieltag 2'!$C:$C,0)+COUNTIFS('Spieltag 2'!$D:$D,$A25,'Spieltag 2'!$C:$C,1)+COUNTIFS('Spieltag 2'!$D:$D,$A25,'Spieltag 2'!$C:$C,2)</f>
        <v>0</v>
      </c>
      <c r="AM25" s="49">
        <f>COUNTIFS('Spieltag 2'!$H:$H,$A25,'Spieltag 2'!$I:$I,0)+COUNTIFS('Spieltag 2'!$H:$H,$A25,'Spieltag 2'!$I:$I,1)+COUNTIFS('Spieltag 2'!$H:$H,$A25,'Spieltag 2'!$I:$I,2)</f>
        <v>0</v>
      </c>
      <c r="AN25" s="49">
        <f>COUNTIFS('Spieltag 2'!$L:$L,$A25,'Spieltag 2'!$K:$K,0)+COUNTIFS('Spieltag 2'!$L:$L,$A25,'Spieltag 2'!$K:$K,1)+COUNTIFS('Spieltag 2'!$L:$L,$A25,'Spieltag 2'!$K:$K,2)</f>
        <v>0</v>
      </c>
      <c r="AO25" s="60">
        <f>COUNTIFS('Spieltag 2'!$P:$P,$A25,'Spieltag 2'!$Q:$Q,0)+COUNTIFS('Spieltag 2'!$P:$P,$A25,'Spieltag 2'!$Q:$Q,1)+COUNTIFS('Spieltag 2'!$P:$P,$A25,'Spieltag 2'!$Q:$Q,2)</f>
        <v>0</v>
      </c>
      <c r="AP25" s="59">
        <f>SUMIFS('Spieltag 2'!$C:$C,'Spieltag 2'!$D:$D,Berechnungen!$A25)</f>
        <v>0</v>
      </c>
      <c r="AQ25" s="49">
        <f>SUMIFS('Spieltag 2'!$I:$I,'Spieltag 2'!$H:$H,Berechnungen!$A25)</f>
        <v>0</v>
      </c>
      <c r="AR25" s="49">
        <f>SUMIFS('Spieltag 2'!$K:$K,'Spieltag 2'!$L:$L,Berechnungen!$A25)</f>
        <v>0</v>
      </c>
      <c r="AS25" s="60">
        <f>SUMIFS('Spieltag 2'!$Q:$Q,'Spieltag 2'!$P:$P,Berechnungen!$A25)</f>
        <v>0</v>
      </c>
      <c r="AT25" s="59">
        <f>SUMIFS('Spieltag 2'!$E:$E,'Spieltag 2'!$D:$D,Berechnungen!$A25)</f>
        <v>0</v>
      </c>
      <c r="AU25" s="49">
        <f>SUMIFS('Spieltag 2'!$G:$G,'Spieltag 2'!$H:$H,Berechnungen!$A25)</f>
        <v>0</v>
      </c>
      <c r="AV25" s="49">
        <f>SUMIFS('Spieltag 2'!$M:$M,'Spieltag 2'!$L:$L,Berechnungen!$A25)</f>
        <v>0</v>
      </c>
      <c r="AW25" s="60">
        <f>SUMIFS('Spieltag 2'!$O:$O,'Spieltag 2'!$P:$P,Berechnungen!$A25)</f>
        <v>0</v>
      </c>
      <c r="AX25" s="59">
        <f>SUMIFS('Spieltag 2'!$G:$G,'Spieltag 2'!$D:$D,Berechnungen!$A25)</f>
        <v>0</v>
      </c>
      <c r="AY25" s="49">
        <f>SUMIFS('Spieltag 2'!$E:$E,'Spieltag 2'!$H:$H,Berechnungen!$A25)</f>
        <v>0</v>
      </c>
      <c r="AZ25" s="49">
        <f>SUMIFS('Spieltag 2'!$O:$O,'Spieltag 2'!$L:$L,Berechnungen!$A25)</f>
        <v>0</v>
      </c>
      <c r="BA25" s="60">
        <f>SUMIFS('Spieltag 2'!$M:$M,'Spieltag 2'!$P:$P,Berechnungen!$A25)</f>
        <v>0</v>
      </c>
      <c r="BB25" s="48">
        <f>COUNTIF('Spieltag 3'!$A:$T,Berechnungen!$A25)</f>
        <v>3</v>
      </c>
      <c r="BC25" s="48">
        <f t="shared" si="19"/>
        <v>0</v>
      </c>
      <c r="BD25" s="49">
        <f t="shared" si="20"/>
        <v>0</v>
      </c>
      <c r="BE25" s="49">
        <f t="shared" si="21"/>
        <v>0</v>
      </c>
      <c r="BF25" s="49">
        <f t="shared" si="22"/>
        <v>0</v>
      </c>
      <c r="BG25" s="50">
        <f t="shared" si="23"/>
        <v>0</v>
      </c>
      <c r="BH25" s="49">
        <f>COUNTIFS('Spieltag 3'!$D:$D,$A25,'Spieltag 3'!$C:$C,0)+COUNTIFS('Spieltag 3'!$D:$D,$A25,'Spieltag 3'!$C:$C,1)+COUNTIFS('Spieltag 3'!$D:$D,$A25,'Spieltag 3'!$C:$C,2)</f>
        <v>0</v>
      </c>
      <c r="BI25" s="49">
        <f>COUNTIFS('Spieltag 3'!$H:$H,$A25,'Spieltag 3'!$I:$I,0)+COUNTIFS('Spieltag 3'!$H:$H,$A25,'Spieltag 3'!$I:$I,1)+COUNTIFS('Spieltag 3'!$H:$H,$A25,'Spieltag 3'!$I:$I,2)</f>
        <v>0</v>
      </c>
      <c r="BJ25" s="49">
        <f>COUNTIFS('Spieltag 3'!$L:$L,$A25,'Spieltag 3'!$K:$K,0)+COUNTIFS('Spieltag 3'!$L:$L,$A25,'Spieltag 3'!$K:$K,1)+COUNTIFS('Spieltag 3'!$L:$L,$A25,'Spieltag 3'!$K:$K,2)</f>
        <v>0</v>
      </c>
      <c r="BK25" s="60">
        <f>COUNTIFS('Spieltag 3'!$P:$P,$A25,'Spieltag 3'!$Q:$Q,0)+COUNTIFS('Spieltag 3'!$P:$P,$A25,'Spieltag 3'!$Q:$Q,1)+COUNTIFS('Spieltag 3'!$P:$P,$A25,'Spieltag 3'!$Q:$Q,2)</f>
        <v>0</v>
      </c>
      <c r="BL25" s="59">
        <f>SUMIFS('Spieltag 3'!$C:$C,'Spieltag 3'!$D:$D,Berechnungen!$A25)</f>
        <v>0</v>
      </c>
      <c r="BM25" s="49">
        <f>SUMIFS('Spieltag 3'!$I:$I,'Spieltag 3'!$H:$H,Berechnungen!$A25)</f>
        <v>0</v>
      </c>
      <c r="BN25" s="49">
        <f>SUMIFS('Spieltag 3'!$K:$K,'Spieltag 3'!$L:$L,Berechnungen!$A25)</f>
        <v>0</v>
      </c>
      <c r="BO25" s="60">
        <f>SUMIFS('Spieltag 3'!$Q:$Q,'Spieltag 3'!$P:$P,Berechnungen!$A25)</f>
        <v>0</v>
      </c>
      <c r="BP25" s="59">
        <f>SUMIFS('Spieltag 3'!$E:$E,'Spieltag 3'!$D:$D,Berechnungen!$A25)</f>
        <v>0</v>
      </c>
      <c r="BQ25" s="49">
        <f>SUMIFS('Spieltag 3'!$G:$G,'Spieltag 3'!$H:$H,Berechnungen!$A25)</f>
        <v>0</v>
      </c>
      <c r="BR25" s="49">
        <f>SUMIFS('Spieltag 3'!$M:$M,'Spieltag 3'!$L:$L,Berechnungen!$A25)</f>
        <v>0</v>
      </c>
      <c r="BS25" s="60">
        <f>SUMIFS('Spieltag 3'!$O:$O,'Spieltag 3'!$P:$P,Berechnungen!$A25)</f>
        <v>0</v>
      </c>
      <c r="BT25" s="59">
        <f>SUMIFS('Spieltag 3'!$G:$G,'Spieltag 3'!$D:$D,Berechnungen!$A25)</f>
        <v>0</v>
      </c>
      <c r="BU25" s="49">
        <f>SUMIFS('Spieltag 3'!$E:$E,'Spieltag 3'!$H:$H,Berechnungen!$A25)</f>
        <v>0</v>
      </c>
      <c r="BV25" s="49">
        <f>SUMIFS('Spieltag 3'!$O:$O,'Spieltag 3'!$L:$L,Berechnungen!$A25)</f>
        <v>0</v>
      </c>
      <c r="BW25" s="60">
        <f>SUMIFS('Spieltag 3'!$M:$M,'Spieltag 3'!$P:$P,Berechnungen!$A25)</f>
        <v>0</v>
      </c>
      <c r="BX25" s="48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50"/>
      <c r="CT25" s="48"/>
      <c r="CU25" s="48"/>
      <c r="CV25" s="49"/>
      <c r="CW25" s="49"/>
      <c r="CX25" s="49"/>
      <c r="CY25" s="50"/>
      <c r="CZ25" s="49"/>
      <c r="DA25" s="49"/>
      <c r="DB25" s="49"/>
      <c r="DC25" s="60"/>
      <c r="DD25" s="59"/>
      <c r="DE25" s="49"/>
      <c r="DF25" s="49"/>
      <c r="DG25" s="60"/>
      <c r="DH25" s="59"/>
      <c r="DI25" s="49"/>
      <c r="DJ25" s="49"/>
      <c r="DK25" s="60"/>
      <c r="DL25" s="59"/>
      <c r="DM25" s="49"/>
      <c r="DN25" s="49"/>
      <c r="DO25" s="60"/>
      <c r="DP25" s="48"/>
      <c r="DQ25" s="48"/>
      <c r="DR25" s="49"/>
      <c r="DS25" s="49"/>
      <c r="DT25" s="49"/>
      <c r="DU25" s="50"/>
      <c r="DV25" s="49"/>
      <c r="DW25" s="49"/>
      <c r="DX25" s="49"/>
      <c r="DY25" s="60"/>
      <c r="DZ25" s="59"/>
      <c r="EA25" s="49"/>
      <c r="EB25" s="49"/>
      <c r="EC25" s="60"/>
      <c r="ED25" s="59"/>
      <c r="EE25" s="49"/>
      <c r="EF25" s="49"/>
      <c r="EG25" s="60"/>
      <c r="EH25" s="59"/>
      <c r="EI25" s="49"/>
      <c r="EJ25" s="49"/>
      <c r="EK25" s="60"/>
      <c r="EL25" s="49">
        <f>COUNTIFS('Spieltag 1'!$D:$D,$A25,'Spieltag 1'!$C:$C,2)</f>
        <v>0</v>
      </c>
      <c r="EM25">
        <f t="shared" si="34"/>
        <v>0</v>
      </c>
      <c r="EN25">
        <f t="shared" si="35"/>
        <v>0</v>
      </c>
      <c r="EO25" s="49">
        <f>COUNTIFS('Spieltag 2'!$D:$D,$A25,'Spieltag 2'!$C:$C,2)</f>
        <v>0</v>
      </c>
      <c r="EP25">
        <f t="shared" si="36"/>
        <v>0</v>
      </c>
      <c r="EQ25">
        <f t="shared" si="37"/>
        <v>0</v>
      </c>
      <c r="ER25" s="49">
        <f>COUNTIFS('Spieltag 3'!$D:$D,$A25,'Spieltag 3'!$C:$C,2)</f>
        <v>0</v>
      </c>
      <c r="ES25">
        <f t="shared" si="38"/>
        <v>0</v>
      </c>
      <c r="ET25">
        <f t="shared" si="39"/>
        <v>0</v>
      </c>
      <c r="EU25" s="49"/>
      <c r="EX25" s="49"/>
      <c r="FA25" s="76">
        <f t="shared" si="44"/>
        <v>0</v>
      </c>
      <c r="FB25" s="76">
        <f t="shared" si="45"/>
        <v>0</v>
      </c>
      <c r="FC25" s="76">
        <f t="shared" si="46"/>
        <v>0</v>
      </c>
    </row>
    <row r="26" spans="1:159" ht="15.5" thickTop="1" thickBot="1">
      <c r="A26" s="13" t="s">
        <v>53</v>
      </c>
      <c r="B26" s="41"/>
      <c r="C26">
        <f t="shared" si="2"/>
        <v>24</v>
      </c>
      <c r="D26">
        <f t="shared" si="3"/>
        <v>12</v>
      </c>
      <c r="E26" s="48">
        <f t="shared" si="4"/>
        <v>0</v>
      </c>
      <c r="F26" s="49">
        <f t="shared" si="5"/>
        <v>0</v>
      </c>
      <c r="G26" s="49">
        <f t="shared" si="6"/>
        <v>0</v>
      </c>
      <c r="H26" s="49">
        <f t="shared" si="7"/>
        <v>0</v>
      </c>
      <c r="I26" s="50">
        <f t="shared" si="8"/>
        <v>0</v>
      </c>
      <c r="J26" s="48">
        <f>COUNTIF('Spieltag 1'!$A:$T,Berechnungen!$A26)</f>
        <v>5</v>
      </c>
      <c r="K26" s="48">
        <f t="shared" si="9"/>
        <v>0</v>
      </c>
      <c r="L26" s="49">
        <f t="shared" si="10"/>
        <v>0</v>
      </c>
      <c r="M26" s="49">
        <f t="shared" si="11"/>
        <v>0</v>
      </c>
      <c r="N26" s="49">
        <f t="shared" si="12"/>
        <v>0</v>
      </c>
      <c r="O26" s="50">
        <f t="shared" si="13"/>
        <v>0</v>
      </c>
      <c r="P26" s="49">
        <f>COUNTIFS('Spieltag 1'!$D:$D,$A26,'Spieltag 1'!$C:$C,0)+COUNTIFS('Spieltag 1'!$D:$D,$A26,'Spieltag 1'!$C:$C,1)+COUNTIFS('Spieltag 1'!$D:$D,$A26,'Spieltag 1'!$C:$C,2)</f>
        <v>0</v>
      </c>
      <c r="Q26" s="49">
        <f>COUNTIFS('Spieltag 1'!$H:$H,$A26,'Spieltag 1'!$I:$I,0)+COUNTIFS('Spieltag 1'!$H:$H,$A26,'Spieltag 1'!$I:$I,1)+COUNTIFS('Spieltag 1'!$H:$H,$A26,'Spieltag 1'!$I:$I,2)</f>
        <v>0</v>
      </c>
      <c r="R26" s="49">
        <f>COUNTIFS('Spieltag 1'!$L:$L,$A26,'Spieltag 1'!$K:$K,0)+COUNTIFS('Spieltag 1'!$L:$L,$A26,'Spieltag 1'!$K:$K,1)+COUNTIFS('Spieltag 1'!$L:$L,$A26,'Spieltag 1'!$K:$K,2)</f>
        <v>0</v>
      </c>
      <c r="S26" s="60">
        <f>COUNTIFS('Spieltag 1'!$P:$P,$A26,'Spieltag 1'!$Q:$Q,0)+COUNTIFS('Spieltag 1'!$P:$P,$A26,'Spieltag 1'!$Q:$Q,1)+COUNTIFS('Spieltag 1'!$P:$P,$A26,'Spieltag 1'!$Q:$Q,2)</f>
        <v>0</v>
      </c>
      <c r="T26" s="59">
        <f>SUMIFS('Spieltag 1'!$C:$C,'Spieltag 1'!$D:$D,Berechnungen!$A26)</f>
        <v>0</v>
      </c>
      <c r="U26" s="49">
        <f>SUMIFS('Spieltag 1'!$I:$I,'Spieltag 1'!$H:$H,Berechnungen!$A26)</f>
        <v>0</v>
      </c>
      <c r="V26" s="49">
        <f>SUMIFS('Spieltag 1'!$K:$K,'Spieltag 1'!$L:$L,Berechnungen!$A26)</f>
        <v>0</v>
      </c>
      <c r="W26" s="60">
        <f>SUMIFS('Spieltag 1'!$Q:$Q,'Spieltag 1'!$P:$P,Berechnungen!$A26)</f>
        <v>0</v>
      </c>
      <c r="X26" s="59">
        <f>SUMIFS('Spieltag 1'!$E:$E,'Spieltag 1'!$D:$D,Berechnungen!$A26)</f>
        <v>0</v>
      </c>
      <c r="Y26" s="49">
        <f>SUMIFS('Spieltag 1'!$G:$G,'Spieltag 1'!$H:$H,Berechnungen!$A26)</f>
        <v>0</v>
      </c>
      <c r="Z26" s="49">
        <f>SUMIFS('Spieltag 1'!$M:$M,'Spieltag 1'!$L:$L,Berechnungen!$A26)</f>
        <v>0</v>
      </c>
      <c r="AA26" s="60">
        <f>SUMIFS('Spieltag 1'!$O:$O,'Spieltag 1'!$P:$P,Berechnungen!$A26)</f>
        <v>0</v>
      </c>
      <c r="AB26" s="59">
        <f>SUMIFS('Spieltag 1'!$G:$G,'Spieltag 1'!$D:$D,Berechnungen!$A26)</f>
        <v>0</v>
      </c>
      <c r="AC26" s="49">
        <f>SUMIFS('Spieltag 1'!$E:$E,'Spieltag 1'!$H:$H,Berechnungen!$A26)</f>
        <v>0</v>
      </c>
      <c r="AD26" s="49">
        <f>SUMIFS('Spieltag 1'!$O:$O,'Spieltag 1'!$L:$L,Berechnungen!$A26)</f>
        <v>0</v>
      </c>
      <c r="AE26" s="60">
        <f>SUMIFS('Spieltag 1'!$M:$M,'Spieltag 1'!$P:$P,Berechnungen!$A26)</f>
        <v>0</v>
      </c>
      <c r="AF26" s="48">
        <f>COUNTIF('Spieltag 2'!$A:$T,Berechnungen!$A26)</f>
        <v>4</v>
      </c>
      <c r="AG26" s="48">
        <f t="shared" si="14"/>
        <v>0</v>
      </c>
      <c r="AH26" s="49">
        <f t="shared" si="15"/>
        <v>0</v>
      </c>
      <c r="AI26" s="49">
        <f t="shared" si="16"/>
        <v>0</v>
      </c>
      <c r="AJ26" s="49">
        <f t="shared" si="17"/>
        <v>0</v>
      </c>
      <c r="AK26" s="50">
        <f t="shared" si="18"/>
        <v>0</v>
      </c>
      <c r="AL26" s="49">
        <f>COUNTIFS('Spieltag 2'!$D:$D,$A26,'Spieltag 2'!$C:$C,0)+COUNTIFS('Spieltag 2'!$D:$D,$A26,'Spieltag 2'!$C:$C,1)+COUNTIFS('Spieltag 2'!$D:$D,$A26,'Spieltag 2'!$C:$C,2)</f>
        <v>0</v>
      </c>
      <c r="AM26" s="49">
        <f>COUNTIFS('Spieltag 2'!$H:$H,$A26,'Spieltag 2'!$I:$I,0)+COUNTIFS('Spieltag 2'!$H:$H,$A26,'Spieltag 2'!$I:$I,1)+COUNTIFS('Spieltag 2'!$H:$H,$A26,'Spieltag 2'!$I:$I,2)</f>
        <v>0</v>
      </c>
      <c r="AN26" s="49">
        <f>COUNTIFS('Spieltag 2'!$L:$L,$A26,'Spieltag 2'!$K:$K,0)+COUNTIFS('Spieltag 2'!$L:$L,$A26,'Spieltag 2'!$K:$K,1)+COUNTIFS('Spieltag 2'!$L:$L,$A26,'Spieltag 2'!$K:$K,2)</f>
        <v>0</v>
      </c>
      <c r="AO26" s="60">
        <f>COUNTIFS('Spieltag 2'!$P:$P,$A26,'Spieltag 2'!$Q:$Q,0)+COUNTIFS('Spieltag 2'!$P:$P,$A26,'Spieltag 2'!$Q:$Q,1)+COUNTIFS('Spieltag 2'!$P:$P,$A26,'Spieltag 2'!$Q:$Q,2)</f>
        <v>0</v>
      </c>
      <c r="AP26" s="59">
        <f>SUMIFS('Spieltag 2'!$C:$C,'Spieltag 2'!$D:$D,Berechnungen!$A26)</f>
        <v>0</v>
      </c>
      <c r="AQ26" s="49">
        <f>SUMIFS('Spieltag 2'!$I:$I,'Spieltag 2'!$H:$H,Berechnungen!$A26)</f>
        <v>0</v>
      </c>
      <c r="AR26" s="49">
        <f>SUMIFS('Spieltag 2'!$K:$K,'Spieltag 2'!$L:$L,Berechnungen!$A26)</f>
        <v>0</v>
      </c>
      <c r="AS26" s="60">
        <f>SUMIFS('Spieltag 2'!$Q:$Q,'Spieltag 2'!$P:$P,Berechnungen!$A26)</f>
        <v>0</v>
      </c>
      <c r="AT26" s="59">
        <f>SUMIFS('Spieltag 2'!$E:$E,'Spieltag 2'!$D:$D,Berechnungen!$A26)</f>
        <v>0</v>
      </c>
      <c r="AU26" s="49">
        <f>SUMIFS('Spieltag 2'!$G:$G,'Spieltag 2'!$H:$H,Berechnungen!$A26)</f>
        <v>0</v>
      </c>
      <c r="AV26" s="49">
        <f>SUMIFS('Spieltag 2'!$M:$M,'Spieltag 2'!$L:$L,Berechnungen!$A26)</f>
        <v>0</v>
      </c>
      <c r="AW26" s="60">
        <f>SUMIFS('Spieltag 2'!$O:$O,'Spieltag 2'!$P:$P,Berechnungen!$A26)</f>
        <v>0</v>
      </c>
      <c r="AX26" s="59">
        <f>SUMIFS('Spieltag 2'!$G:$G,'Spieltag 2'!$D:$D,Berechnungen!$A26)</f>
        <v>0</v>
      </c>
      <c r="AY26" s="49">
        <f>SUMIFS('Spieltag 2'!$E:$E,'Spieltag 2'!$H:$H,Berechnungen!$A26)</f>
        <v>0</v>
      </c>
      <c r="AZ26" s="49">
        <f>SUMIFS('Spieltag 2'!$O:$O,'Spieltag 2'!$L:$L,Berechnungen!$A26)</f>
        <v>0</v>
      </c>
      <c r="BA26" s="60">
        <f>SUMIFS('Spieltag 2'!$M:$M,'Spieltag 2'!$P:$P,Berechnungen!$A26)</f>
        <v>0</v>
      </c>
      <c r="BB26" s="48">
        <f>COUNTIF('Spieltag 3'!$A:$T,Berechnungen!$A26)</f>
        <v>3</v>
      </c>
      <c r="BC26" s="48">
        <f t="shared" si="19"/>
        <v>0</v>
      </c>
      <c r="BD26" s="49">
        <f t="shared" si="20"/>
        <v>0</v>
      </c>
      <c r="BE26" s="49">
        <f t="shared" si="21"/>
        <v>0</v>
      </c>
      <c r="BF26" s="49">
        <f t="shared" si="22"/>
        <v>0</v>
      </c>
      <c r="BG26" s="50">
        <f t="shared" si="23"/>
        <v>0</v>
      </c>
      <c r="BH26" s="49">
        <f>COUNTIFS('Spieltag 3'!$D:$D,$A26,'Spieltag 3'!$C:$C,0)+COUNTIFS('Spieltag 3'!$D:$D,$A26,'Spieltag 3'!$C:$C,1)+COUNTIFS('Spieltag 3'!$D:$D,$A26,'Spieltag 3'!$C:$C,2)</f>
        <v>0</v>
      </c>
      <c r="BI26" s="49">
        <f>COUNTIFS('Spieltag 3'!$H:$H,$A26,'Spieltag 3'!$I:$I,0)+COUNTIFS('Spieltag 3'!$H:$H,$A26,'Spieltag 3'!$I:$I,1)+COUNTIFS('Spieltag 3'!$H:$H,$A26,'Spieltag 3'!$I:$I,2)</f>
        <v>0</v>
      </c>
      <c r="BJ26" s="49">
        <f>COUNTIFS('Spieltag 3'!$L:$L,$A26,'Spieltag 3'!$K:$K,0)+COUNTIFS('Spieltag 3'!$L:$L,$A26,'Spieltag 3'!$K:$K,1)+COUNTIFS('Spieltag 3'!$L:$L,$A26,'Spieltag 3'!$K:$K,2)</f>
        <v>0</v>
      </c>
      <c r="BK26" s="60">
        <f>COUNTIFS('Spieltag 3'!$P:$P,$A26,'Spieltag 3'!$Q:$Q,0)+COUNTIFS('Spieltag 3'!$P:$P,$A26,'Spieltag 3'!$Q:$Q,1)+COUNTIFS('Spieltag 3'!$P:$P,$A26,'Spieltag 3'!$Q:$Q,2)</f>
        <v>0</v>
      </c>
      <c r="BL26" s="59">
        <f>SUMIFS('Spieltag 3'!$C:$C,'Spieltag 3'!$D:$D,Berechnungen!$A26)</f>
        <v>0</v>
      </c>
      <c r="BM26" s="49">
        <f>SUMIFS('Spieltag 3'!$I:$I,'Spieltag 3'!$H:$H,Berechnungen!$A26)</f>
        <v>0</v>
      </c>
      <c r="BN26" s="49">
        <f>SUMIFS('Spieltag 3'!$K:$K,'Spieltag 3'!$L:$L,Berechnungen!$A26)</f>
        <v>0</v>
      </c>
      <c r="BO26" s="60">
        <f>SUMIFS('Spieltag 3'!$Q:$Q,'Spieltag 3'!$P:$P,Berechnungen!$A26)</f>
        <v>0</v>
      </c>
      <c r="BP26" s="59">
        <f>SUMIFS('Spieltag 3'!$E:$E,'Spieltag 3'!$D:$D,Berechnungen!$A26)</f>
        <v>0</v>
      </c>
      <c r="BQ26" s="49">
        <f>SUMIFS('Spieltag 3'!$G:$G,'Spieltag 3'!$H:$H,Berechnungen!$A26)</f>
        <v>0</v>
      </c>
      <c r="BR26" s="49">
        <f>SUMIFS('Spieltag 3'!$M:$M,'Spieltag 3'!$L:$L,Berechnungen!$A26)</f>
        <v>0</v>
      </c>
      <c r="BS26" s="60">
        <f>SUMIFS('Spieltag 3'!$O:$O,'Spieltag 3'!$P:$P,Berechnungen!$A26)</f>
        <v>0</v>
      </c>
      <c r="BT26" s="59">
        <f>SUMIFS('Spieltag 3'!$G:$G,'Spieltag 3'!$D:$D,Berechnungen!$A26)</f>
        <v>0</v>
      </c>
      <c r="BU26" s="49">
        <f>SUMIFS('Spieltag 3'!$E:$E,'Spieltag 3'!$H:$H,Berechnungen!$A26)</f>
        <v>0</v>
      </c>
      <c r="BV26" s="49">
        <f>SUMIFS('Spieltag 3'!$O:$O,'Spieltag 3'!$L:$L,Berechnungen!$A26)</f>
        <v>0</v>
      </c>
      <c r="BW26" s="60">
        <f>SUMIFS('Spieltag 3'!$M:$M,'Spieltag 3'!$P:$P,Berechnungen!$A26)</f>
        <v>0</v>
      </c>
      <c r="BX26" s="48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50"/>
      <c r="CT26" s="48"/>
      <c r="CU26" s="48"/>
      <c r="CV26" s="49"/>
      <c r="CW26" s="49"/>
      <c r="CX26" s="49"/>
      <c r="CY26" s="50"/>
      <c r="CZ26" s="49"/>
      <c r="DA26" s="49"/>
      <c r="DB26" s="49"/>
      <c r="DC26" s="60"/>
      <c r="DD26" s="59"/>
      <c r="DE26" s="49"/>
      <c r="DF26" s="49"/>
      <c r="DG26" s="60"/>
      <c r="DH26" s="59"/>
      <c r="DI26" s="49"/>
      <c r="DJ26" s="49"/>
      <c r="DK26" s="60"/>
      <c r="DL26" s="59"/>
      <c r="DM26" s="49"/>
      <c r="DN26" s="49"/>
      <c r="DO26" s="60"/>
      <c r="DP26" s="48"/>
      <c r="DQ26" s="48"/>
      <c r="DR26" s="49"/>
      <c r="DS26" s="49"/>
      <c r="DT26" s="49"/>
      <c r="DU26" s="50"/>
      <c r="DV26" s="49"/>
      <c r="DW26" s="49"/>
      <c r="DX26" s="49"/>
      <c r="DY26" s="60"/>
      <c r="DZ26" s="59"/>
      <c r="EA26" s="49"/>
      <c r="EB26" s="49"/>
      <c r="EC26" s="60"/>
      <c r="ED26" s="59"/>
      <c r="EE26" s="49"/>
      <c r="EF26" s="49"/>
      <c r="EG26" s="60"/>
      <c r="EH26" s="59"/>
      <c r="EI26" s="49"/>
      <c r="EJ26" s="49"/>
      <c r="EK26" s="60"/>
      <c r="EL26" s="49">
        <f>COUNTIFS('Spieltag 1'!$D:$D,$A26,'Spieltag 1'!$C:$C,2)</f>
        <v>0</v>
      </c>
      <c r="EM26">
        <f t="shared" si="34"/>
        <v>0</v>
      </c>
      <c r="EN26">
        <f t="shared" si="35"/>
        <v>0</v>
      </c>
      <c r="EO26" s="49">
        <f>COUNTIFS('Spieltag 2'!$D:$D,$A26,'Spieltag 2'!$C:$C,2)</f>
        <v>0</v>
      </c>
      <c r="EP26">
        <f t="shared" si="36"/>
        <v>0</v>
      </c>
      <c r="EQ26">
        <f t="shared" si="37"/>
        <v>0</v>
      </c>
      <c r="ER26" s="49">
        <f>COUNTIFS('Spieltag 3'!$D:$D,$A26,'Spieltag 3'!$C:$C,2)</f>
        <v>0</v>
      </c>
      <c r="ES26">
        <f t="shared" si="38"/>
        <v>0</v>
      </c>
      <c r="ET26">
        <f t="shared" si="39"/>
        <v>0</v>
      </c>
      <c r="EU26" s="49"/>
      <c r="EX26" s="49"/>
      <c r="FA26" s="76">
        <f t="shared" si="44"/>
        <v>0</v>
      </c>
      <c r="FB26" s="76">
        <f t="shared" si="45"/>
        <v>0</v>
      </c>
      <c r="FC26" s="76">
        <f t="shared" si="46"/>
        <v>0</v>
      </c>
    </row>
    <row r="27" spans="1:159" ht="15.5" thickTop="1" thickBot="1">
      <c r="A27" s="13" t="s">
        <v>54</v>
      </c>
      <c r="B27" s="41"/>
      <c r="C27">
        <f t="shared" si="2"/>
        <v>24</v>
      </c>
      <c r="D27">
        <f t="shared" si="3"/>
        <v>12</v>
      </c>
      <c r="E27" s="48">
        <f t="shared" si="4"/>
        <v>0</v>
      </c>
      <c r="F27" s="49">
        <f t="shared" si="5"/>
        <v>0</v>
      </c>
      <c r="G27" s="49">
        <f t="shared" si="6"/>
        <v>0</v>
      </c>
      <c r="H27" s="49">
        <f t="shared" si="7"/>
        <v>0</v>
      </c>
      <c r="I27" s="50">
        <f t="shared" si="8"/>
        <v>0</v>
      </c>
      <c r="J27" s="48">
        <f>COUNTIF('Spieltag 1'!$A:$T,Berechnungen!$A27)</f>
        <v>5</v>
      </c>
      <c r="K27" s="48">
        <f t="shared" si="9"/>
        <v>0</v>
      </c>
      <c r="L27" s="49">
        <f t="shared" si="10"/>
        <v>0</v>
      </c>
      <c r="M27" s="49">
        <f t="shared" si="11"/>
        <v>0</v>
      </c>
      <c r="N27" s="49">
        <f t="shared" si="12"/>
        <v>0</v>
      </c>
      <c r="O27" s="50">
        <f t="shared" si="13"/>
        <v>0</v>
      </c>
      <c r="P27" s="49">
        <f>COUNTIFS('Spieltag 1'!$D:$D,$A27,'Spieltag 1'!$C:$C,0)+COUNTIFS('Spieltag 1'!$D:$D,$A27,'Spieltag 1'!$C:$C,1)+COUNTIFS('Spieltag 1'!$D:$D,$A27,'Spieltag 1'!$C:$C,2)</f>
        <v>0</v>
      </c>
      <c r="Q27" s="49">
        <f>COUNTIFS('Spieltag 1'!$H:$H,$A27,'Spieltag 1'!$I:$I,0)+COUNTIFS('Spieltag 1'!$H:$H,$A27,'Spieltag 1'!$I:$I,1)+COUNTIFS('Spieltag 1'!$H:$H,$A27,'Spieltag 1'!$I:$I,2)</f>
        <v>0</v>
      </c>
      <c r="R27" s="49">
        <f>COUNTIFS('Spieltag 1'!$L:$L,$A27,'Spieltag 1'!$K:$K,0)+COUNTIFS('Spieltag 1'!$L:$L,$A27,'Spieltag 1'!$K:$K,1)+COUNTIFS('Spieltag 1'!$L:$L,$A27,'Spieltag 1'!$K:$K,2)</f>
        <v>0</v>
      </c>
      <c r="S27" s="60">
        <f>COUNTIFS('Spieltag 1'!$P:$P,$A27,'Spieltag 1'!$Q:$Q,0)+COUNTIFS('Spieltag 1'!$P:$P,$A27,'Spieltag 1'!$Q:$Q,1)+COUNTIFS('Spieltag 1'!$P:$P,$A27,'Spieltag 1'!$Q:$Q,2)</f>
        <v>0</v>
      </c>
      <c r="T27" s="59">
        <f>SUMIFS('Spieltag 1'!$C:$C,'Spieltag 1'!$D:$D,Berechnungen!$A27)</f>
        <v>0</v>
      </c>
      <c r="U27" s="49">
        <f>SUMIFS('Spieltag 1'!$I:$I,'Spieltag 1'!$H:$H,Berechnungen!$A27)</f>
        <v>0</v>
      </c>
      <c r="V27" s="49">
        <f>SUMIFS('Spieltag 1'!$K:$K,'Spieltag 1'!$L:$L,Berechnungen!$A27)</f>
        <v>0</v>
      </c>
      <c r="W27" s="60">
        <f>SUMIFS('Spieltag 1'!$Q:$Q,'Spieltag 1'!$P:$P,Berechnungen!$A27)</f>
        <v>0</v>
      </c>
      <c r="X27" s="59">
        <f>SUMIFS('Spieltag 1'!$E:$E,'Spieltag 1'!$D:$D,Berechnungen!$A27)</f>
        <v>0</v>
      </c>
      <c r="Y27" s="49">
        <f>SUMIFS('Spieltag 1'!$G:$G,'Spieltag 1'!$H:$H,Berechnungen!$A27)</f>
        <v>0</v>
      </c>
      <c r="Z27" s="49">
        <f>SUMIFS('Spieltag 1'!$M:$M,'Spieltag 1'!$L:$L,Berechnungen!$A27)</f>
        <v>0</v>
      </c>
      <c r="AA27" s="60">
        <f>SUMIFS('Spieltag 1'!$O:$O,'Spieltag 1'!$P:$P,Berechnungen!$A27)</f>
        <v>0</v>
      </c>
      <c r="AB27" s="59">
        <f>SUMIFS('Spieltag 1'!$G:$G,'Spieltag 1'!$D:$D,Berechnungen!$A27)</f>
        <v>0</v>
      </c>
      <c r="AC27" s="49">
        <f>SUMIFS('Spieltag 1'!$E:$E,'Spieltag 1'!$H:$H,Berechnungen!$A27)</f>
        <v>0</v>
      </c>
      <c r="AD27" s="49">
        <f>SUMIFS('Spieltag 1'!$O:$O,'Spieltag 1'!$L:$L,Berechnungen!$A27)</f>
        <v>0</v>
      </c>
      <c r="AE27" s="60">
        <f>SUMIFS('Spieltag 1'!$M:$M,'Spieltag 1'!$P:$P,Berechnungen!$A27)</f>
        <v>0</v>
      </c>
      <c r="AF27" s="48">
        <f>COUNTIF('Spieltag 2'!$A:$T,Berechnungen!$A27)</f>
        <v>5</v>
      </c>
      <c r="AG27" s="48">
        <f t="shared" si="14"/>
        <v>0</v>
      </c>
      <c r="AH27" s="49">
        <f t="shared" si="15"/>
        <v>0</v>
      </c>
      <c r="AI27" s="49">
        <f t="shared" si="16"/>
        <v>0</v>
      </c>
      <c r="AJ27" s="49">
        <f t="shared" si="17"/>
        <v>0</v>
      </c>
      <c r="AK27" s="50">
        <f t="shared" si="18"/>
        <v>0</v>
      </c>
      <c r="AL27" s="49">
        <f>COUNTIFS('Spieltag 2'!$D:$D,$A27,'Spieltag 2'!$C:$C,0)+COUNTIFS('Spieltag 2'!$D:$D,$A27,'Spieltag 2'!$C:$C,1)+COUNTIFS('Spieltag 2'!$D:$D,$A27,'Spieltag 2'!$C:$C,2)</f>
        <v>0</v>
      </c>
      <c r="AM27" s="49">
        <f>COUNTIFS('Spieltag 2'!$H:$H,$A27,'Spieltag 2'!$I:$I,0)+COUNTIFS('Spieltag 2'!$H:$H,$A27,'Spieltag 2'!$I:$I,1)+COUNTIFS('Spieltag 2'!$H:$H,$A27,'Spieltag 2'!$I:$I,2)</f>
        <v>0</v>
      </c>
      <c r="AN27" s="49">
        <f>COUNTIFS('Spieltag 2'!$L:$L,$A27,'Spieltag 2'!$K:$K,0)+COUNTIFS('Spieltag 2'!$L:$L,$A27,'Spieltag 2'!$K:$K,1)+COUNTIFS('Spieltag 2'!$L:$L,$A27,'Spieltag 2'!$K:$K,2)</f>
        <v>0</v>
      </c>
      <c r="AO27" s="60">
        <f>COUNTIFS('Spieltag 2'!$P:$P,$A27,'Spieltag 2'!$Q:$Q,0)+COUNTIFS('Spieltag 2'!$P:$P,$A27,'Spieltag 2'!$Q:$Q,1)+COUNTIFS('Spieltag 2'!$P:$P,$A27,'Spieltag 2'!$Q:$Q,2)</f>
        <v>0</v>
      </c>
      <c r="AP27" s="59">
        <f>SUMIFS('Spieltag 2'!$C:$C,'Spieltag 2'!$D:$D,Berechnungen!$A27)</f>
        <v>0</v>
      </c>
      <c r="AQ27" s="49">
        <f>SUMIFS('Spieltag 2'!$I:$I,'Spieltag 2'!$H:$H,Berechnungen!$A27)</f>
        <v>0</v>
      </c>
      <c r="AR27" s="49">
        <f>SUMIFS('Spieltag 2'!$K:$K,'Spieltag 2'!$L:$L,Berechnungen!$A27)</f>
        <v>0</v>
      </c>
      <c r="AS27" s="60">
        <f>SUMIFS('Spieltag 2'!$Q:$Q,'Spieltag 2'!$P:$P,Berechnungen!$A27)</f>
        <v>0</v>
      </c>
      <c r="AT27" s="59">
        <f>SUMIFS('Spieltag 2'!$E:$E,'Spieltag 2'!$D:$D,Berechnungen!$A27)</f>
        <v>0</v>
      </c>
      <c r="AU27" s="49">
        <f>SUMIFS('Spieltag 2'!$G:$G,'Spieltag 2'!$H:$H,Berechnungen!$A27)</f>
        <v>0</v>
      </c>
      <c r="AV27" s="49">
        <f>SUMIFS('Spieltag 2'!$M:$M,'Spieltag 2'!$L:$L,Berechnungen!$A27)</f>
        <v>0</v>
      </c>
      <c r="AW27" s="60">
        <f>SUMIFS('Spieltag 2'!$O:$O,'Spieltag 2'!$P:$P,Berechnungen!$A27)</f>
        <v>0</v>
      </c>
      <c r="AX27" s="59">
        <f>SUMIFS('Spieltag 2'!$G:$G,'Spieltag 2'!$D:$D,Berechnungen!$A27)</f>
        <v>0</v>
      </c>
      <c r="AY27" s="49">
        <f>SUMIFS('Spieltag 2'!$E:$E,'Spieltag 2'!$H:$H,Berechnungen!$A27)</f>
        <v>0</v>
      </c>
      <c r="AZ27" s="49">
        <f>SUMIFS('Spieltag 2'!$O:$O,'Spieltag 2'!$L:$L,Berechnungen!$A27)</f>
        <v>0</v>
      </c>
      <c r="BA27" s="60">
        <f>SUMIFS('Spieltag 2'!$M:$M,'Spieltag 2'!$P:$P,Berechnungen!$A27)</f>
        <v>0</v>
      </c>
      <c r="BB27" s="48">
        <f>COUNTIF('Spieltag 3'!$A:$T,Berechnungen!$A27)</f>
        <v>2</v>
      </c>
      <c r="BC27" s="48">
        <f t="shared" si="19"/>
        <v>0</v>
      </c>
      <c r="BD27" s="49">
        <f t="shared" si="20"/>
        <v>0</v>
      </c>
      <c r="BE27" s="49">
        <f t="shared" si="21"/>
        <v>0</v>
      </c>
      <c r="BF27" s="49">
        <f t="shared" si="22"/>
        <v>0</v>
      </c>
      <c r="BG27" s="50">
        <f t="shared" si="23"/>
        <v>0</v>
      </c>
      <c r="BH27" s="49">
        <f>COUNTIFS('Spieltag 3'!$D:$D,$A27,'Spieltag 3'!$C:$C,0)+COUNTIFS('Spieltag 3'!$D:$D,$A27,'Spieltag 3'!$C:$C,1)+COUNTIFS('Spieltag 3'!$D:$D,$A27,'Spieltag 3'!$C:$C,2)</f>
        <v>0</v>
      </c>
      <c r="BI27" s="49">
        <f>COUNTIFS('Spieltag 3'!$H:$H,$A27,'Spieltag 3'!$I:$I,0)+COUNTIFS('Spieltag 3'!$H:$H,$A27,'Spieltag 3'!$I:$I,1)+COUNTIFS('Spieltag 3'!$H:$H,$A27,'Spieltag 3'!$I:$I,2)</f>
        <v>0</v>
      </c>
      <c r="BJ27" s="49">
        <f>COUNTIFS('Spieltag 3'!$L:$L,$A27,'Spieltag 3'!$K:$K,0)+COUNTIFS('Spieltag 3'!$L:$L,$A27,'Spieltag 3'!$K:$K,1)+COUNTIFS('Spieltag 3'!$L:$L,$A27,'Spieltag 3'!$K:$K,2)</f>
        <v>0</v>
      </c>
      <c r="BK27" s="60">
        <f>COUNTIFS('Spieltag 3'!$P:$P,$A27,'Spieltag 3'!$Q:$Q,0)+COUNTIFS('Spieltag 3'!$P:$P,$A27,'Spieltag 3'!$Q:$Q,1)+COUNTIFS('Spieltag 3'!$P:$P,$A27,'Spieltag 3'!$Q:$Q,2)</f>
        <v>0</v>
      </c>
      <c r="BL27" s="59">
        <f>SUMIFS('Spieltag 3'!$C:$C,'Spieltag 3'!$D:$D,Berechnungen!$A27)</f>
        <v>0</v>
      </c>
      <c r="BM27" s="49">
        <f>SUMIFS('Spieltag 3'!$I:$I,'Spieltag 3'!$H:$H,Berechnungen!$A27)</f>
        <v>0</v>
      </c>
      <c r="BN27" s="49">
        <f>SUMIFS('Spieltag 3'!$K:$K,'Spieltag 3'!$L:$L,Berechnungen!$A27)</f>
        <v>0</v>
      </c>
      <c r="BO27" s="60">
        <f>SUMIFS('Spieltag 3'!$Q:$Q,'Spieltag 3'!$P:$P,Berechnungen!$A27)</f>
        <v>0</v>
      </c>
      <c r="BP27" s="59">
        <f>SUMIFS('Spieltag 3'!$E:$E,'Spieltag 3'!$D:$D,Berechnungen!$A27)</f>
        <v>0</v>
      </c>
      <c r="BQ27" s="49">
        <f>SUMIFS('Spieltag 3'!$G:$G,'Spieltag 3'!$H:$H,Berechnungen!$A27)</f>
        <v>0</v>
      </c>
      <c r="BR27" s="49">
        <f>SUMIFS('Spieltag 3'!$M:$M,'Spieltag 3'!$L:$L,Berechnungen!$A27)</f>
        <v>0</v>
      </c>
      <c r="BS27" s="60">
        <f>SUMIFS('Spieltag 3'!$O:$O,'Spieltag 3'!$P:$P,Berechnungen!$A27)</f>
        <v>0</v>
      </c>
      <c r="BT27" s="59">
        <f>SUMIFS('Spieltag 3'!$G:$G,'Spieltag 3'!$D:$D,Berechnungen!$A27)</f>
        <v>0</v>
      </c>
      <c r="BU27" s="49">
        <f>SUMIFS('Spieltag 3'!$E:$E,'Spieltag 3'!$H:$H,Berechnungen!$A27)</f>
        <v>0</v>
      </c>
      <c r="BV27" s="49">
        <f>SUMIFS('Spieltag 3'!$O:$O,'Spieltag 3'!$L:$L,Berechnungen!$A27)</f>
        <v>0</v>
      </c>
      <c r="BW27" s="60">
        <f>SUMIFS('Spieltag 3'!$M:$M,'Spieltag 3'!$P:$P,Berechnungen!$A27)</f>
        <v>0</v>
      </c>
      <c r="BX27" s="48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50"/>
      <c r="CT27" s="48"/>
      <c r="CU27" s="48"/>
      <c r="CV27" s="49"/>
      <c r="CW27" s="49"/>
      <c r="CX27" s="49"/>
      <c r="CY27" s="50"/>
      <c r="CZ27" s="49"/>
      <c r="DA27" s="49"/>
      <c r="DB27" s="49"/>
      <c r="DC27" s="60"/>
      <c r="DD27" s="59"/>
      <c r="DE27" s="49"/>
      <c r="DF27" s="49"/>
      <c r="DG27" s="60"/>
      <c r="DH27" s="59"/>
      <c r="DI27" s="49"/>
      <c r="DJ27" s="49"/>
      <c r="DK27" s="60"/>
      <c r="DL27" s="59"/>
      <c r="DM27" s="49"/>
      <c r="DN27" s="49"/>
      <c r="DO27" s="60"/>
      <c r="DP27" s="48"/>
      <c r="DQ27" s="48"/>
      <c r="DR27" s="49"/>
      <c r="DS27" s="49"/>
      <c r="DT27" s="49"/>
      <c r="DU27" s="50"/>
      <c r="DV27" s="49"/>
      <c r="DW27" s="49"/>
      <c r="DX27" s="49"/>
      <c r="DY27" s="60"/>
      <c r="DZ27" s="59"/>
      <c r="EA27" s="49"/>
      <c r="EB27" s="49"/>
      <c r="EC27" s="60"/>
      <c r="ED27" s="59"/>
      <c r="EE27" s="49"/>
      <c r="EF27" s="49"/>
      <c r="EG27" s="60"/>
      <c r="EH27" s="59"/>
      <c r="EI27" s="49"/>
      <c r="EJ27" s="49"/>
      <c r="EK27" s="60"/>
      <c r="EL27" s="49">
        <f>COUNTIFS('Spieltag 1'!$D:$D,$A27,'Spieltag 1'!$C:$C,2)</f>
        <v>0</v>
      </c>
      <c r="EM27">
        <f t="shared" si="34"/>
        <v>0</v>
      </c>
      <c r="EN27">
        <f t="shared" si="35"/>
        <v>0</v>
      </c>
      <c r="EO27" s="49">
        <f>COUNTIFS('Spieltag 2'!$D:$D,$A27,'Spieltag 2'!$C:$C,2)</f>
        <v>0</v>
      </c>
      <c r="EP27">
        <f t="shared" si="36"/>
        <v>0</v>
      </c>
      <c r="EQ27">
        <f t="shared" si="37"/>
        <v>0</v>
      </c>
      <c r="ER27" s="49">
        <f>COUNTIFS('Spieltag 3'!$D:$D,$A27,'Spieltag 3'!$C:$C,2)</f>
        <v>0</v>
      </c>
      <c r="ES27">
        <f t="shared" si="38"/>
        <v>0</v>
      </c>
      <c r="ET27">
        <f t="shared" si="39"/>
        <v>0</v>
      </c>
      <c r="EU27" s="49"/>
      <c r="EX27" s="49"/>
      <c r="FA27" s="76">
        <f t="shared" si="44"/>
        <v>0</v>
      </c>
      <c r="FB27" s="76">
        <f t="shared" si="45"/>
        <v>0</v>
      </c>
      <c r="FC27" s="76">
        <f t="shared" si="46"/>
        <v>0</v>
      </c>
    </row>
    <row r="28" spans="1:159" ht="15.5" thickTop="1" thickBot="1">
      <c r="A28" s="13" t="s">
        <v>55</v>
      </c>
      <c r="B28" s="41"/>
      <c r="C28">
        <f t="shared" si="2"/>
        <v>24</v>
      </c>
      <c r="D28">
        <f t="shared" si="3"/>
        <v>12</v>
      </c>
      <c r="E28" s="48">
        <f t="shared" si="4"/>
        <v>0</v>
      </c>
      <c r="F28" s="49">
        <f t="shared" si="5"/>
        <v>0</v>
      </c>
      <c r="G28" s="49">
        <f t="shared" si="6"/>
        <v>0</v>
      </c>
      <c r="H28" s="49">
        <f t="shared" si="7"/>
        <v>0</v>
      </c>
      <c r="I28" s="50">
        <f t="shared" si="8"/>
        <v>0</v>
      </c>
      <c r="J28" s="48">
        <f>COUNTIF('Spieltag 1'!$A:$T,Berechnungen!$A28)</f>
        <v>5</v>
      </c>
      <c r="K28" s="48">
        <f t="shared" si="9"/>
        <v>0</v>
      </c>
      <c r="L28" s="49">
        <f t="shared" si="10"/>
        <v>0</v>
      </c>
      <c r="M28" s="49">
        <f t="shared" si="11"/>
        <v>0</v>
      </c>
      <c r="N28" s="49">
        <f t="shared" si="12"/>
        <v>0</v>
      </c>
      <c r="O28" s="50">
        <f t="shared" si="13"/>
        <v>0</v>
      </c>
      <c r="P28" s="49">
        <f>COUNTIFS('Spieltag 1'!$D:$D,$A28,'Spieltag 1'!$C:$C,0)+COUNTIFS('Spieltag 1'!$D:$D,$A28,'Spieltag 1'!$C:$C,1)+COUNTIFS('Spieltag 1'!$D:$D,$A28,'Spieltag 1'!$C:$C,2)</f>
        <v>0</v>
      </c>
      <c r="Q28" s="49">
        <f>COUNTIFS('Spieltag 1'!$H:$H,$A28,'Spieltag 1'!$I:$I,0)+COUNTIFS('Spieltag 1'!$H:$H,$A28,'Spieltag 1'!$I:$I,1)+COUNTIFS('Spieltag 1'!$H:$H,$A28,'Spieltag 1'!$I:$I,2)</f>
        <v>0</v>
      </c>
      <c r="R28" s="49">
        <f>COUNTIFS('Spieltag 1'!$L:$L,$A28,'Spieltag 1'!$K:$K,0)+COUNTIFS('Spieltag 1'!$L:$L,$A28,'Spieltag 1'!$K:$K,1)+COUNTIFS('Spieltag 1'!$L:$L,$A28,'Spieltag 1'!$K:$K,2)</f>
        <v>0</v>
      </c>
      <c r="S28" s="60">
        <f>COUNTIFS('Spieltag 1'!$P:$P,$A28,'Spieltag 1'!$Q:$Q,0)+COUNTIFS('Spieltag 1'!$P:$P,$A28,'Spieltag 1'!$Q:$Q,1)+COUNTIFS('Spieltag 1'!$P:$P,$A28,'Spieltag 1'!$Q:$Q,2)</f>
        <v>0</v>
      </c>
      <c r="T28" s="59">
        <f>SUMIFS('Spieltag 1'!$C:$C,'Spieltag 1'!$D:$D,Berechnungen!$A28)</f>
        <v>0</v>
      </c>
      <c r="U28" s="49">
        <f>SUMIFS('Spieltag 1'!$I:$I,'Spieltag 1'!$H:$H,Berechnungen!$A28)</f>
        <v>0</v>
      </c>
      <c r="V28" s="49">
        <f>SUMIFS('Spieltag 1'!$K:$K,'Spieltag 1'!$L:$L,Berechnungen!$A28)</f>
        <v>0</v>
      </c>
      <c r="W28" s="60">
        <f>SUMIFS('Spieltag 1'!$Q:$Q,'Spieltag 1'!$P:$P,Berechnungen!$A28)</f>
        <v>0</v>
      </c>
      <c r="X28" s="59">
        <f>SUMIFS('Spieltag 1'!$E:$E,'Spieltag 1'!$D:$D,Berechnungen!$A28)</f>
        <v>0</v>
      </c>
      <c r="Y28" s="49">
        <f>SUMIFS('Spieltag 1'!$G:$G,'Spieltag 1'!$H:$H,Berechnungen!$A28)</f>
        <v>0</v>
      </c>
      <c r="Z28" s="49">
        <f>SUMIFS('Spieltag 1'!$M:$M,'Spieltag 1'!$L:$L,Berechnungen!$A28)</f>
        <v>0</v>
      </c>
      <c r="AA28" s="60">
        <f>SUMIFS('Spieltag 1'!$O:$O,'Spieltag 1'!$P:$P,Berechnungen!$A28)</f>
        <v>0</v>
      </c>
      <c r="AB28" s="59">
        <f>SUMIFS('Spieltag 1'!$G:$G,'Spieltag 1'!$D:$D,Berechnungen!$A28)</f>
        <v>0</v>
      </c>
      <c r="AC28" s="49">
        <f>SUMIFS('Spieltag 1'!$E:$E,'Spieltag 1'!$H:$H,Berechnungen!$A28)</f>
        <v>0</v>
      </c>
      <c r="AD28" s="49">
        <f>SUMIFS('Spieltag 1'!$O:$O,'Spieltag 1'!$L:$L,Berechnungen!$A28)</f>
        <v>0</v>
      </c>
      <c r="AE28" s="60">
        <f>SUMIFS('Spieltag 1'!$M:$M,'Spieltag 1'!$P:$P,Berechnungen!$A28)</f>
        <v>0</v>
      </c>
      <c r="AF28" s="48">
        <f>COUNTIF('Spieltag 2'!$A:$T,Berechnungen!$A28)</f>
        <v>5</v>
      </c>
      <c r="AG28" s="48">
        <f t="shared" si="14"/>
        <v>0</v>
      </c>
      <c r="AH28" s="49">
        <f t="shared" si="15"/>
        <v>0</v>
      </c>
      <c r="AI28" s="49">
        <f t="shared" si="16"/>
        <v>0</v>
      </c>
      <c r="AJ28" s="49">
        <f t="shared" si="17"/>
        <v>0</v>
      </c>
      <c r="AK28" s="50">
        <f t="shared" si="18"/>
        <v>0</v>
      </c>
      <c r="AL28" s="49">
        <f>COUNTIFS('Spieltag 2'!$D:$D,$A28,'Spieltag 2'!$C:$C,0)+COUNTIFS('Spieltag 2'!$D:$D,$A28,'Spieltag 2'!$C:$C,1)+COUNTIFS('Spieltag 2'!$D:$D,$A28,'Spieltag 2'!$C:$C,2)</f>
        <v>0</v>
      </c>
      <c r="AM28" s="49">
        <f>COUNTIFS('Spieltag 2'!$H:$H,$A28,'Spieltag 2'!$I:$I,0)+COUNTIFS('Spieltag 2'!$H:$H,$A28,'Spieltag 2'!$I:$I,1)+COUNTIFS('Spieltag 2'!$H:$H,$A28,'Spieltag 2'!$I:$I,2)</f>
        <v>0</v>
      </c>
      <c r="AN28" s="49">
        <f>COUNTIFS('Spieltag 2'!$L:$L,$A28,'Spieltag 2'!$K:$K,0)+COUNTIFS('Spieltag 2'!$L:$L,$A28,'Spieltag 2'!$K:$K,1)+COUNTIFS('Spieltag 2'!$L:$L,$A28,'Spieltag 2'!$K:$K,2)</f>
        <v>0</v>
      </c>
      <c r="AO28" s="60">
        <f>COUNTIFS('Spieltag 2'!$P:$P,$A28,'Spieltag 2'!$Q:$Q,0)+COUNTIFS('Spieltag 2'!$P:$P,$A28,'Spieltag 2'!$Q:$Q,1)+COUNTIFS('Spieltag 2'!$P:$P,$A28,'Spieltag 2'!$Q:$Q,2)</f>
        <v>0</v>
      </c>
      <c r="AP28" s="59">
        <f>SUMIFS('Spieltag 2'!$C:$C,'Spieltag 2'!$D:$D,Berechnungen!$A28)</f>
        <v>0</v>
      </c>
      <c r="AQ28" s="49">
        <f>SUMIFS('Spieltag 2'!$I:$I,'Spieltag 2'!$H:$H,Berechnungen!$A28)</f>
        <v>0</v>
      </c>
      <c r="AR28" s="49">
        <f>SUMIFS('Spieltag 2'!$K:$K,'Spieltag 2'!$L:$L,Berechnungen!$A28)</f>
        <v>0</v>
      </c>
      <c r="AS28" s="60">
        <f>SUMIFS('Spieltag 2'!$Q:$Q,'Spieltag 2'!$P:$P,Berechnungen!$A28)</f>
        <v>0</v>
      </c>
      <c r="AT28" s="59">
        <f>SUMIFS('Spieltag 2'!$E:$E,'Spieltag 2'!$D:$D,Berechnungen!$A28)</f>
        <v>0</v>
      </c>
      <c r="AU28" s="49">
        <f>SUMIFS('Spieltag 2'!$G:$G,'Spieltag 2'!$H:$H,Berechnungen!$A28)</f>
        <v>0</v>
      </c>
      <c r="AV28" s="49">
        <f>SUMIFS('Spieltag 2'!$M:$M,'Spieltag 2'!$L:$L,Berechnungen!$A28)</f>
        <v>0</v>
      </c>
      <c r="AW28" s="60">
        <f>SUMIFS('Spieltag 2'!$O:$O,'Spieltag 2'!$P:$P,Berechnungen!$A28)</f>
        <v>0</v>
      </c>
      <c r="AX28" s="59">
        <f>SUMIFS('Spieltag 2'!$G:$G,'Spieltag 2'!$D:$D,Berechnungen!$A28)</f>
        <v>0</v>
      </c>
      <c r="AY28" s="49">
        <f>SUMIFS('Spieltag 2'!$E:$E,'Spieltag 2'!$H:$H,Berechnungen!$A28)</f>
        <v>0</v>
      </c>
      <c r="AZ28" s="49">
        <f>SUMIFS('Spieltag 2'!$O:$O,'Spieltag 2'!$L:$L,Berechnungen!$A28)</f>
        <v>0</v>
      </c>
      <c r="BA28" s="60">
        <f>SUMIFS('Spieltag 2'!$M:$M,'Spieltag 2'!$P:$P,Berechnungen!$A28)</f>
        <v>0</v>
      </c>
      <c r="BB28" s="48">
        <f>COUNTIF('Spieltag 3'!$A:$T,Berechnungen!$A28)</f>
        <v>2</v>
      </c>
      <c r="BC28" s="48">
        <f t="shared" si="19"/>
        <v>0</v>
      </c>
      <c r="BD28" s="49">
        <f t="shared" si="20"/>
        <v>0</v>
      </c>
      <c r="BE28" s="49">
        <f t="shared" si="21"/>
        <v>0</v>
      </c>
      <c r="BF28" s="49">
        <f t="shared" si="22"/>
        <v>0</v>
      </c>
      <c r="BG28" s="50">
        <f t="shared" si="23"/>
        <v>0</v>
      </c>
      <c r="BH28" s="49">
        <f>COUNTIFS('Spieltag 3'!$D:$D,$A28,'Spieltag 3'!$C:$C,0)+COUNTIFS('Spieltag 3'!$D:$D,$A28,'Spieltag 3'!$C:$C,1)+COUNTIFS('Spieltag 3'!$D:$D,$A28,'Spieltag 3'!$C:$C,2)</f>
        <v>0</v>
      </c>
      <c r="BI28" s="49">
        <f>COUNTIFS('Spieltag 3'!$H:$H,$A28,'Spieltag 3'!$I:$I,0)+COUNTIFS('Spieltag 3'!$H:$H,$A28,'Spieltag 3'!$I:$I,1)+COUNTIFS('Spieltag 3'!$H:$H,$A28,'Spieltag 3'!$I:$I,2)</f>
        <v>0</v>
      </c>
      <c r="BJ28" s="49">
        <f>COUNTIFS('Spieltag 3'!$L:$L,$A28,'Spieltag 3'!$K:$K,0)+COUNTIFS('Spieltag 3'!$L:$L,$A28,'Spieltag 3'!$K:$K,1)+COUNTIFS('Spieltag 3'!$L:$L,$A28,'Spieltag 3'!$K:$K,2)</f>
        <v>0</v>
      </c>
      <c r="BK28" s="60">
        <f>COUNTIFS('Spieltag 3'!$P:$P,$A28,'Spieltag 3'!$Q:$Q,0)+COUNTIFS('Spieltag 3'!$P:$P,$A28,'Spieltag 3'!$Q:$Q,1)+COUNTIFS('Spieltag 3'!$P:$P,$A28,'Spieltag 3'!$Q:$Q,2)</f>
        <v>0</v>
      </c>
      <c r="BL28" s="59">
        <f>SUMIFS('Spieltag 3'!$C:$C,'Spieltag 3'!$D:$D,Berechnungen!$A28)</f>
        <v>0</v>
      </c>
      <c r="BM28" s="49">
        <f>SUMIFS('Spieltag 3'!$I:$I,'Spieltag 3'!$H:$H,Berechnungen!$A28)</f>
        <v>0</v>
      </c>
      <c r="BN28" s="49">
        <f>SUMIFS('Spieltag 3'!$K:$K,'Spieltag 3'!$L:$L,Berechnungen!$A28)</f>
        <v>0</v>
      </c>
      <c r="BO28" s="60">
        <f>SUMIFS('Spieltag 3'!$Q:$Q,'Spieltag 3'!$P:$P,Berechnungen!$A28)</f>
        <v>0</v>
      </c>
      <c r="BP28" s="59">
        <f>SUMIFS('Spieltag 3'!$E:$E,'Spieltag 3'!$D:$D,Berechnungen!$A28)</f>
        <v>0</v>
      </c>
      <c r="BQ28" s="49">
        <f>SUMIFS('Spieltag 3'!$G:$G,'Spieltag 3'!$H:$H,Berechnungen!$A28)</f>
        <v>0</v>
      </c>
      <c r="BR28" s="49">
        <f>SUMIFS('Spieltag 3'!$M:$M,'Spieltag 3'!$L:$L,Berechnungen!$A28)</f>
        <v>0</v>
      </c>
      <c r="BS28" s="60">
        <f>SUMIFS('Spieltag 3'!$O:$O,'Spieltag 3'!$P:$P,Berechnungen!$A28)</f>
        <v>0</v>
      </c>
      <c r="BT28" s="59">
        <f>SUMIFS('Spieltag 3'!$G:$G,'Spieltag 3'!$D:$D,Berechnungen!$A28)</f>
        <v>0</v>
      </c>
      <c r="BU28" s="49">
        <f>SUMIFS('Spieltag 3'!$E:$E,'Spieltag 3'!$H:$H,Berechnungen!$A28)</f>
        <v>0</v>
      </c>
      <c r="BV28" s="49">
        <f>SUMIFS('Spieltag 3'!$O:$O,'Spieltag 3'!$L:$L,Berechnungen!$A28)</f>
        <v>0</v>
      </c>
      <c r="BW28" s="60">
        <f>SUMIFS('Spieltag 3'!$M:$M,'Spieltag 3'!$P:$P,Berechnungen!$A28)</f>
        <v>0</v>
      </c>
      <c r="BX28" s="48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50"/>
      <c r="CT28" s="48"/>
      <c r="CU28" s="48"/>
      <c r="CV28" s="49"/>
      <c r="CW28" s="49"/>
      <c r="CX28" s="49"/>
      <c r="CY28" s="50"/>
      <c r="CZ28" s="49"/>
      <c r="DA28" s="49"/>
      <c r="DB28" s="49"/>
      <c r="DC28" s="60"/>
      <c r="DD28" s="59"/>
      <c r="DE28" s="49"/>
      <c r="DF28" s="49"/>
      <c r="DG28" s="60"/>
      <c r="DH28" s="59"/>
      <c r="DI28" s="49"/>
      <c r="DJ28" s="49"/>
      <c r="DK28" s="60"/>
      <c r="DL28" s="59"/>
      <c r="DM28" s="49"/>
      <c r="DN28" s="49"/>
      <c r="DO28" s="60"/>
      <c r="DP28" s="48"/>
      <c r="DQ28" s="48"/>
      <c r="DR28" s="49"/>
      <c r="DS28" s="49"/>
      <c r="DT28" s="49"/>
      <c r="DU28" s="50"/>
      <c r="DV28" s="49"/>
      <c r="DW28" s="49"/>
      <c r="DX28" s="49"/>
      <c r="DY28" s="60"/>
      <c r="DZ28" s="59"/>
      <c r="EA28" s="49"/>
      <c r="EB28" s="49"/>
      <c r="EC28" s="60"/>
      <c r="ED28" s="59"/>
      <c r="EE28" s="49"/>
      <c r="EF28" s="49"/>
      <c r="EG28" s="60"/>
      <c r="EH28" s="59"/>
      <c r="EI28" s="49"/>
      <c r="EJ28" s="49"/>
      <c r="EK28" s="60"/>
      <c r="EL28" s="49">
        <f>COUNTIFS('Spieltag 1'!$D:$D,$A28,'Spieltag 1'!$C:$C,2)</f>
        <v>0</v>
      </c>
      <c r="EM28">
        <f t="shared" si="34"/>
        <v>0</v>
      </c>
      <c r="EN28">
        <f t="shared" si="35"/>
        <v>0</v>
      </c>
      <c r="EO28" s="49">
        <f>COUNTIFS('Spieltag 2'!$D:$D,$A28,'Spieltag 2'!$C:$C,2)</f>
        <v>0</v>
      </c>
      <c r="EP28">
        <f t="shared" si="36"/>
        <v>0</v>
      </c>
      <c r="EQ28">
        <f t="shared" si="37"/>
        <v>0</v>
      </c>
      <c r="ER28" s="49">
        <f>COUNTIFS('Spieltag 3'!$D:$D,$A28,'Spieltag 3'!$C:$C,2)</f>
        <v>0</v>
      </c>
      <c r="ES28">
        <f t="shared" si="38"/>
        <v>0</v>
      </c>
      <c r="ET28">
        <f t="shared" si="39"/>
        <v>0</v>
      </c>
      <c r="EU28" s="49"/>
      <c r="EX28" s="49"/>
      <c r="FA28" s="76">
        <f t="shared" si="44"/>
        <v>0</v>
      </c>
      <c r="FB28" s="76">
        <f t="shared" si="45"/>
        <v>0</v>
      </c>
      <c r="FC28" s="76">
        <f t="shared" si="46"/>
        <v>0</v>
      </c>
    </row>
    <row r="29" spans="1:159" ht="15.5" thickTop="1" thickBot="1">
      <c r="A29" s="13" t="s">
        <v>56</v>
      </c>
      <c r="B29" s="41"/>
      <c r="C29">
        <f t="shared" si="2"/>
        <v>24</v>
      </c>
      <c r="D29">
        <f t="shared" si="3"/>
        <v>12</v>
      </c>
      <c r="E29" s="48">
        <f t="shared" si="4"/>
        <v>0</v>
      </c>
      <c r="F29" s="49">
        <f t="shared" si="5"/>
        <v>0</v>
      </c>
      <c r="G29" s="49">
        <f t="shared" si="6"/>
        <v>0</v>
      </c>
      <c r="H29" s="49">
        <f t="shared" si="7"/>
        <v>0</v>
      </c>
      <c r="I29" s="50">
        <f t="shared" si="8"/>
        <v>0</v>
      </c>
      <c r="J29" s="48">
        <f>COUNTIF('Spieltag 1'!$A:$T,Berechnungen!$A29)</f>
        <v>5</v>
      </c>
      <c r="K29" s="48">
        <f t="shared" si="9"/>
        <v>0</v>
      </c>
      <c r="L29" s="49">
        <f t="shared" si="10"/>
        <v>0</v>
      </c>
      <c r="M29" s="49">
        <f t="shared" si="11"/>
        <v>0</v>
      </c>
      <c r="N29" s="49">
        <f t="shared" si="12"/>
        <v>0</v>
      </c>
      <c r="O29" s="50">
        <f t="shared" si="13"/>
        <v>0</v>
      </c>
      <c r="P29" s="49">
        <f>COUNTIFS('Spieltag 1'!$D:$D,$A29,'Spieltag 1'!$C:$C,0)+COUNTIFS('Spieltag 1'!$D:$D,$A29,'Spieltag 1'!$C:$C,1)+COUNTIFS('Spieltag 1'!$D:$D,$A29,'Spieltag 1'!$C:$C,2)</f>
        <v>0</v>
      </c>
      <c r="Q29" s="49">
        <f>COUNTIFS('Spieltag 1'!$H:$H,$A29,'Spieltag 1'!$I:$I,0)+COUNTIFS('Spieltag 1'!$H:$H,$A29,'Spieltag 1'!$I:$I,1)+COUNTIFS('Spieltag 1'!$H:$H,$A29,'Spieltag 1'!$I:$I,2)</f>
        <v>0</v>
      </c>
      <c r="R29" s="49">
        <f>COUNTIFS('Spieltag 1'!$L:$L,$A29,'Spieltag 1'!$K:$K,0)+COUNTIFS('Spieltag 1'!$L:$L,$A29,'Spieltag 1'!$K:$K,1)+COUNTIFS('Spieltag 1'!$L:$L,$A29,'Spieltag 1'!$K:$K,2)</f>
        <v>0</v>
      </c>
      <c r="S29" s="60">
        <f>COUNTIFS('Spieltag 1'!$P:$P,$A29,'Spieltag 1'!$Q:$Q,0)+COUNTIFS('Spieltag 1'!$P:$P,$A29,'Spieltag 1'!$Q:$Q,1)+COUNTIFS('Spieltag 1'!$P:$P,$A29,'Spieltag 1'!$Q:$Q,2)</f>
        <v>0</v>
      </c>
      <c r="T29" s="59">
        <f>SUMIFS('Spieltag 1'!$C:$C,'Spieltag 1'!$D:$D,Berechnungen!$A29)</f>
        <v>0</v>
      </c>
      <c r="U29" s="49">
        <f>SUMIFS('Spieltag 1'!$I:$I,'Spieltag 1'!$H:$H,Berechnungen!$A29)</f>
        <v>0</v>
      </c>
      <c r="V29" s="49">
        <f>SUMIFS('Spieltag 1'!$K:$K,'Spieltag 1'!$L:$L,Berechnungen!$A29)</f>
        <v>0</v>
      </c>
      <c r="W29" s="60">
        <f>SUMIFS('Spieltag 1'!$Q:$Q,'Spieltag 1'!$P:$P,Berechnungen!$A29)</f>
        <v>0</v>
      </c>
      <c r="X29" s="59">
        <f>SUMIFS('Spieltag 1'!$E:$E,'Spieltag 1'!$D:$D,Berechnungen!$A29)</f>
        <v>0</v>
      </c>
      <c r="Y29" s="49">
        <f>SUMIFS('Spieltag 1'!$G:$G,'Spieltag 1'!$H:$H,Berechnungen!$A29)</f>
        <v>0</v>
      </c>
      <c r="Z29" s="49">
        <f>SUMIFS('Spieltag 1'!$M:$M,'Spieltag 1'!$L:$L,Berechnungen!$A29)</f>
        <v>0</v>
      </c>
      <c r="AA29" s="60">
        <f>SUMIFS('Spieltag 1'!$O:$O,'Spieltag 1'!$P:$P,Berechnungen!$A29)</f>
        <v>0</v>
      </c>
      <c r="AB29" s="59">
        <f>SUMIFS('Spieltag 1'!$G:$G,'Spieltag 1'!$D:$D,Berechnungen!$A29)</f>
        <v>0</v>
      </c>
      <c r="AC29" s="49">
        <f>SUMIFS('Spieltag 1'!$E:$E,'Spieltag 1'!$H:$H,Berechnungen!$A29)</f>
        <v>0</v>
      </c>
      <c r="AD29" s="49">
        <f>SUMIFS('Spieltag 1'!$O:$O,'Spieltag 1'!$L:$L,Berechnungen!$A29)</f>
        <v>0</v>
      </c>
      <c r="AE29" s="60">
        <f>SUMIFS('Spieltag 1'!$M:$M,'Spieltag 1'!$P:$P,Berechnungen!$A29)</f>
        <v>0</v>
      </c>
      <c r="AF29" s="48">
        <f>COUNTIF('Spieltag 2'!$A:$T,Berechnungen!$A29)</f>
        <v>5</v>
      </c>
      <c r="AG29" s="48">
        <f t="shared" si="14"/>
        <v>0</v>
      </c>
      <c r="AH29" s="49">
        <f t="shared" si="15"/>
        <v>0</v>
      </c>
      <c r="AI29" s="49">
        <f t="shared" si="16"/>
        <v>0</v>
      </c>
      <c r="AJ29" s="49">
        <f t="shared" si="17"/>
        <v>0</v>
      </c>
      <c r="AK29" s="50">
        <f t="shared" si="18"/>
        <v>0</v>
      </c>
      <c r="AL29" s="49">
        <f>COUNTIFS('Spieltag 2'!$D:$D,$A29,'Spieltag 2'!$C:$C,0)+COUNTIFS('Spieltag 2'!$D:$D,$A29,'Spieltag 2'!$C:$C,1)+COUNTIFS('Spieltag 2'!$D:$D,$A29,'Spieltag 2'!$C:$C,2)</f>
        <v>0</v>
      </c>
      <c r="AM29" s="49">
        <f>COUNTIFS('Spieltag 2'!$H:$H,$A29,'Spieltag 2'!$I:$I,0)+COUNTIFS('Spieltag 2'!$H:$H,$A29,'Spieltag 2'!$I:$I,1)+COUNTIFS('Spieltag 2'!$H:$H,$A29,'Spieltag 2'!$I:$I,2)</f>
        <v>0</v>
      </c>
      <c r="AN29" s="49">
        <f>COUNTIFS('Spieltag 2'!$L:$L,$A29,'Spieltag 2'!$K:$K,0)+COUNTIFS('Spieltag 2'!$L:$L,$A29,'Spieltag 2'!$K:$K,1)+COUNTIFS('Spieltag 2'!$L:$L,$A29,'Spieltag 2'!$K:$K,2)</f>
        <v>0</v>
      </c>
      <c r="AO29" s="60">
        <f>COUNTIFS('Spieltag 2'!$P:$P,$A29,'Spieltag 2'!$Q:$Q,0)+COUNTIFS('Spieltag 2'!$P:$P,$A29,'Spieltag 2'!$Q:$Q,1)+COUNTIFS('Spieltag 2'!$P:$P,$A29,'Spieltag 2'!$Q:$Q,2)</f>
        <v>0</v>
      </c>
      <c r="AP29" s="59">
        <f>SUMIFS('Spieltag 2'!$C:$C,'Spieltag 2'!$D:$D,Berechnungen!$A29)</f>
        <v>0</v>
      </c>
      <c r="AQ29" s="49">
        <f>SUMIFS('Spieltag 2'!$I:$I,'Spieltag 2'!$H:$H,Berechnungen!$A29)</f>
        <v>0</v>
      </c>
      <c r="AR29" s="49">
        <f>SUMIFS('Spieltag 2'!$K:$K,'Spieltag 2'!$L:$L,Berechnungen!$A29)</f>
        <v>0</v>
      </c>
      <c r="AS29" s="60">
        <f>SUMIFS('Spieltag 2'!$Q:$Q,'Spieltag 2'!$P:$P,Berechnungen!$A29)</f>
        <v>0</v>
      </c>
      <c r="AT29" s="59">
        <f>SUMIFS('Spieltag 2'!$E:$E,'Spieltag 2'!$D:$D,Berechnungen!$A29)</f>
        <v>0</v>
      </c>
      <c r="AU29" s="49">
        <f>SUMIFS('Spieltag 2'!$G:$G,'Spieltag 2'!$H:$H,Berechnungen!$A29)</f>
        <v>0</v>
      </c>
      <c r="AV29" s="49">
        <f>SUMIFS('Spieltag 2'!$M:$M,'Spieltag 2'!$L:$L,Berechnungen!$A29)</f>
        <v>0</v>
      </c>
      <c r="AW29" s="60">
        <f>SUMIFS('Spieltag 2'!$O:$O,'Spieltag 2'!$P:$P,Berechnungen!$A29)</f>
        <v>0</v>
      </c>
      <c r="AX29" s="59">
        <f>SUMIFS('Spieltag 2'!$G:$G,'Spieltag 2'!$D:$D,Berechnungen!$A29)</f>
        <v>0</v>
      </c>
      <c r="AY29" s="49">
        <f>SUMIFS('Spieltag 2'!$E:$E,'Spieltag 2'!$H:$H,Berechnungen!$A29)</f>
        <v>0</v>
      </c>
      <c r="AZ29" s="49">
        <f>SUMIFS('Spieltag 2'!$O:$O,'Spieltag 2'!$L:$L,Berechnungen!$A29)</f>
        <v>0</v>
      </c>
      <c r="BA29" s="60">
        <f>SUMIFS('Spieltag 2'!$M:$M,'Spieltag 2'!$P:$P,Berechnungen!$A29)</f>
        <v>0</v>
      </c>
      <c r="BB29" s="48">
        <f>COUNTIF('Spieltag 3'!$A:$T,Berechnungen!$A29)</f>
        <v>2</v>
      </c>
      <c r="BC29" s="48">
        <f t="shared" si="19"/>
        <v>0</v>
      </c>
      <c r="BD29" s="49">
        <f t="shared" si="20"/>
        <v>0</v>
      </c>
      <c r="BE29" s="49">
        <f t="shared" si="21"/>
        <v>0</v>
      </c>
      <c r="BF29" s="49">
        <f t="shared" si="22"/>
        <v>0</v>
      </c>
      <c r="BG29" s="50">
        <f t="shared" si="23"/>
        <v>0</v>
      </c>
      <c r="BH29" s="49">
        <f>COUNTIFS('Spieltag 3'!$D:$D,$A29,'Spieltag 3'!$C:$C,0)+COUNTIFS('Spieltag 3'!$D:$D,$A29,'Spieltag 3'!$C:$C,1)+COUNTIFS('Spieltag 3'!$D:$D,$A29,'Spieltag 3'!$C:$C,2)</f>
        <v>0</v>
      </c>
      <c r="BI29" s="49">
        <f>COUNTIFS('Spieltag 3'!$H:$H,$A29,'Spieltag 3'!$I:$I,0)+COUNTIFS('Spieltag 3'!$H:$H,$A29,'Spieltag 3'!$I:$I,1)+COUNTIFS('Spieltag 3'!$H:$H,$A29,'Spieltag 3'!$I:$I,2)</f>
        <v>0</v>
      </c>
      <c r="BJ29" s="49">
        <f>COUNTIFS('Spieltag 3'!$L:$L,$A29,'Spieltag 3'!$K:$K,0)+COUNTIFS('Spieltag 3'!$L:$L,$A29,'Spieltag 3'!$K:$K,1)+COUNTIFS('Spieltag 3'!$L:$L,$A29,'Spieltag 3'!$K:$K,2)</f>
        <v>0</v>
      </c>
      <c r="BK29" s="60">
        <f>COUNTIFS('Spieltag 3'!$P:$P,$A29,'Spieltag 3'!$Q:$Q,0)+COUNTIFS('Spieltag 3'!$P:$P,$A29,'Spieltag 3'!$Q:$Q,1)+COUNTIFS('Spieltag 3'!$P:$P,$A29,'Spieltag 3'!$Q:$Q,2)</f>
        <v>0</v>
      </c>
      <c r="BL29" s="59">
        <f>SUMIFS('Spieltag 3'!$C:$C,'Spieltag 3'!$D:$D,Berechnungen!$A29)</f>
        <v>0</v>
      </c>
      <c r="BM29" s="49">
        <f>SUMIFS('Spieltag 3'!$I:$I,'Spieltag 3'!$H:$H,Berechnungen!$A29)</f>
        <v>0</v>
      </c>
      <c r="BN29" s="49">
        <f>SUMIFS('Spieltag 3'!$K:$K,'Spieltag 3'!$L:$L,Berechnungen!$A29)</f>
        <v>0</v>
      </c>
      <c r="BO29" s="60">
        <f>SUMIFS('Spieltag 3'!$Q:$Q,'Spieltag 3'!$P:$P,Berechnungen!$A29)</f>
        <v>0</v>
      </c>
      <c r="BP29" s="59">
        <f>SUMIFS('Spieltag 3'!$E:$E,'Spieltag 3'!$D:$D,Berechnungen!$A29)</f>
        <v>0</v>
      </c>
      <c r="BQ29" s="49">
        <f>SUMIFS('Spieltag 3'!$G:$G,'Spieltag 3'!$H:$H,Berechnungen!$A29)</f>
        <v>0</v>
      </c>
      <c r="BR29" s="49">
        <f>SUMIFS('Spieltag 3'!$M:$M,'Spieltag 3'!$L:$L,Berechnungen!$A29)</f>
        <v>0</v>
      </c>
      <c r="BS29" s="60">
        <f>SUMIFS('Spieltag 3'!$O:$O,'Spieltag 3'!$P:$P,Berechnungen!$A29)</f>
        <v>0</v>
      </c>
      <c r="BT29" s="59">
        <f>SUMIFS('Spieltag 3'!$G:$G,'Spieltag 3'!$D:$D,Berechnungen!$A29)</f>
        <v>0</v>
      </c>
      <c r="BU29" s="49">
        <f>SUMIFS('Spieltag 3'!$E:$E,'Spieltag 3'!$H:$H,Berechnungen!$A29)</f>
        <v>0</v>
      </c>
      <c r="BV29" s="49">
        <f>SUMIFS('Spieltag 3'!$O:$O,'Spieltag 3'!$L:$L,Berechnungen!$A29)</f>
        <v>0</v>
      </c>
      <c r="BW29" s="60">
        <f>SUMIFS('Spieltag 3'!$M:$M,'Spieltag 3'!$P:$P,Berechnungen!$A29)</f>
        <v>0</v>
      </c>
      <c r="BX29" s="48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50"/>
      <c r="CT29" s="48"/>
      <c r="CU29" s="48"/>
      <c r="CV29" s="49"/>
      <c r="CW29" s="49"/>
      <c r="CX29" s="49"/>
      <c r="CY29" s="50"/>
      <c r="CZ29" s="49"/>
      <c r="DA29" s="49"/>
      <c r="DB29" s="49"/>
      <c r="DC29" s="60"/>
      <c r="DD29" s="59"/>
      <c r="DE29" s="49"/>
      <c r="DF29" s="49"/>
      <c r="DG29" s="60"/>
      <c r="DH29" s="59"/>
      <c r="DI29" s="49"/>
      <c r="DJ29" s="49"/>
      <c r="DK29" s="60"/>
      <c r="DL29" s="59"/>
      <c r="DM29" s="49"/>
      <c r="DN29" s="49"/>
      <c r="DO29" s="60"/>
      <c r="DP29" s="48"/>
      <c r="DQ29" s="48"/>
      <c r="DR29" s="49"/>
      <c r="DS29" s="49"/>
      <c r="DT29" s="49"/>
      <c r="DU29" s="50"/>
      <c r="DV29" s="49"/>
      <c r="DW29" s="49"/>
      <c r="DX29" s="49"/>
      <c r="DY29" s="60"/>
      <c r="DZ29" s="59"/>
      <c r="EA29" s="49"/>
      <c r="EB29" s="49"/>
      <c r="EC29" s="60"/>
      <c r="ED29" s="59"/>
      <c r="EE29" s="49"/>
      <c r="EF29" s="49"/>
      <c r="EG29" s="60"/>
      <c r="EH29" s="59"/>
      <c r="EI29" s="49"/>
      <c r="EJ29" s="49"/>
      <c r="EK29" s="60"/>
      <c r="EL29" s="49">
        <f>COUNTIFS('Spieltag 1'!$D:$D,$A29,'Spieltag 1'!$C:$C,2)</f>
        <v>0</v>
      </c>
      <c r="EM29">
        <f t="shared" si="34"/>
        <v>0</v>
      </c>
      <c r="EN29">
        <f t="shared" si="35"/>
        <v>0</v>
      </c>
      <c r="EO29" s="49">
        <f>COUNTIFS('Spieltag 2'!$D:$D,$A29,'Spieltag 2'!$C:$C,2)</f>
        <v>0</v>
      </c>
      <c r="EP29">
        <f t="shared" si="36"/>
        <v>0</v>
      </c>
      <c r="EQ29">
        <f t="shared" si="37"/>
        <v>0</v>
      </c>
      <c r="ER29" s="49">
        <f>COUNTIFS('Spieltag 3'!$D:$D,$A29,'Spieltag 3'!$C:$C,2)</f>
        <v>0</v>
      </c>
      <c r="ES29">
        <f t="shared" si="38"/>
        <v>0</v>
      </c>
      <c r="ET29">
        <f t="shared" si="39"/>
        <v>0</v>
      </c>
      <c r="EU29" s="49"/>
      <c r="EX29" s="49"/>
      <c r="FA29" s="76">
        <f t="shared" si="44"/>
        <v>0</v>
      </c>
      <c r="FB29" s="76">
        <f t="shared" si="45"/>
        <v>0</v>
      </c>
      <c r="FC29" s="76">
        <f t="shared" si="46"/>
        <v>0</v>
      </c>
    </row>
    <row r="30" spans="1:159" ht="15.5" thickTop="1" thickBot="1">
      <c r="A30" s="13" t="s">
        <v>57</v>
      </c>
      <c r="B30" s="41"/>
      <c r="C30">
        <f t="shared" si="2"/>
        <v>24</v>
      </c>
      <c r="D30">
        <f t="shared" si="3"/>
        <v>12</v>
      </c>
      <c r="E30" s="48">
        <f t="shared" si="4"/>
        <v>0</v>
      </c>
      <c r="F30" s="49">
        <f t="shared" si="5"/>
        <v>0</v>
      </c>
      <c r="G30" s="49">
        <f t="shared" si="6"/>
        <v>0</v>
      </c>
      <c r="H30" s="49">
        <f t="shared" si="7"/>
        <v>0</v>
      </c>
      <c r="I30" s="50">
        <f t="shared" si="8"/>
        <v>0</v>
      </c>
      <c r="J30" s="48">
        <f>COUNTIF('Spieltag 1'!$A:$T,Berechnungen!$A30)</f>
        <v>5</v>
      </c>
      <c r="K30" s="48">
        <f t="shared" si="9"/>
        <v>0</v>
      </c>
      <c r="L30" s="49">
        <f t="shared" si="10"/>
        <v>0</v>
      </c>
      <c r="M30" s="49">
        <f t="shared" si="11"/>
        <v>0</v>
      </c>
      <c r="N30" s="49">
        <f t="shared" si="12"/>
        <v>0</v>
      </c>
      <c r="O30" s="50">
        <f t="shared" si="13"/>
        <v>0</v>
      </c>
      <c r="P30" s="49">
        <f>COUNTIFS('Spieltag 1'!$D:$D,$A30,'Spieltag 1'!$C:$C,0)+COUNTIFS('Spieltag 1'!$D:$D,$A30,'Spieltag 1'!$C:$C,1)+COUNTIFS('Spieltag 1'!$D:$D,$A30,'Spieltag 1'!$C:$C,2)</f>
        <v>0</v>
      </c>
      <c r="Q30" s="49">
        <f>COUNTIFS('Spieltag 1'!$H:$H,$A30,'Spieltag 1'!$I:$I,0)+COUNTIFS('Spieltag 1'!$H:$H,$A30,'Spieltag 1'!$I:$I,1)+COUNTIFS('Spieltag 1'!$H:$H,$A30,'Spieltag 1'!$I:$I,2)</f>
        <v>0</v>
      </c>
      <c r="R30" s="49">
        <f>COUNTIFS('Spieltag 1'!$L:$L,$A30,'Spieltag 1'!$K:$K,0)+COUNTIFS('Spieltag 1'!$L:$L,$A30,'Spieltag 1'!$K:$K,1)+COUNTIFS('Spieltag 1'!$L:$L,$A30,'Spieltag 1'!$K:$K,2)</f>
        <v>0</v>
      </c>
      <c r="S30" s="60">
        <f>COUNTIFS('Spieltag 1'!$P:$P,$A30,'Spieltag 1'!$Q:$Q,0)+COUNTIFS('Spieltag 1'!$P:$P,$A30,'Spieltag 1'!$Q:$Q,1)+COUNTIFS('Spieltag 1'!$P:$P,$A30,'Spieltag 1'!$Q:$Q,2)</f>
        <v>0</v>
      </c>
      <c r="T30" s="59">
        <f>SUMIFS('Spieltag 1'!$C:$C,'Spieltag 1'!$D:$D,Berechnungen!$A30)</f>
        <v>0</v>
      </c>
      <c r="U30" s="49">
        <f>SUMIFS('Spieltag 1'!$I:$I,'Spieltag 1'!$H:$H,Berechnungen!$A30)</f>
        <v>0</v>
      </c>
      <c r="V30" s="49">
        <f>SUMIFS('Spieltag 1'!$K:$K,'Spieltag 1'!$L:$L,Berechnungen!$A30)</f>
        <v>0</v>
      </c>
      <c r="W30" s="60">
        <f>SUMIFS('Spieltag 1'!$Q:$Q,'Spieltag 1'!$P:$P,Berechnungen!$A30)</f>
        <v>0</v>
      </c>
      <c r="X30" s="59">
        <f>SUMIFS('Spieltag 1'!$E:$E,'Spieltag 1'!$D:$D,Berechnungen!$A30)</f>
        <v>0</v>
      </c>
      <c r="Y30" s="49">
        <f>SUMIFS('Spieltag 1'!$G:$G,'Spieltag 1'!$H:$H,Berechnungen!$A30)</f>
        <v>0</v>
      </c>
      <c r="Z30" s="49">
        <f>SUMIFS('Spieltag 1'!$M:$M,'Spieltag 1'!$L:$L,Berechnungen!$A30)</f>
        <v>0</v>
      </c>
      <c r="AA30" s="60">
        <f>SUMIFS('Spieltag 1'!$O:$O,'Spieltag 1'!$P:$P,Berechnungen!$A30)</f>
        <v>0</v>
      </c>
      <c r="AB30" s="59">
        <f>SUMIFS('Spieltag 1'!$G:$G,'Spieltag 1'!$D:$D,Berechnungen!$A30)</f>
        <v>0</v>
      </c>
      <c r="AC30" s="49">
        <f>SUMIFS('Spieltag 1'!$E:$E,'Spieltag 1'!$H:$H,Berechnungen!$A30)</f>
        <v>0</v>
      </c>
      <c r="AD30" s="49">
        <f>SUMIFS('Spieltag 1'!$O:$O,'Spieltag 1'!$L:$L,Berechnungen!$A30)</f>
        <v>0</v>
      </c>
      <c r="AE30" s="60">
        <f>SUMIFS('Spieltag 1'!$M:$M,'Spieltag 1'!$P:$P,Berechnungen!$A30)</f>
        <v>0</v>
      </c>
      <c r="AF30" s="48">
        <f>COUNTIF('Spieltag 2'!$A:$T,Berechnungen!$A30)</f>
        <v>5</v>
      </c>
      <c r="AG30" s="48">
        <f t="shared" si="14"/>
        <v>0</v>
      </c>
      <c r="AH30" s="49">
        <f t="shared" si="15"/>
        <v>0</v>
      </c>
      <c r="AI30" s="49">
        <f t="shared" si="16"/>
        <v>0</v>
      </c>
      <c r="AJ30" s="49">
        <f t="shared" si="17"/>
        <v>0</v>
      </c>
      <c r="AK30" s="50">
        <f t="shared" si="18"/>
        <v>0</v>
      </c>
      <c r="AL30" s="49">
        <f>COUNTIFS('Spieltag 2'!$D:$D,$A30,'Spieltag 2'!$C:$C,0)+COUNTIFS('Spieltag 2'!$D:$D,$A30,'Spieltag 2'!$C:$C,1)+COUNTIFS('Spieltag 2'!$D:$D,$A30,'Spieltag 2'!$C:$C,2)</f>
        <v>0</v>
      </c>
      <c r="AM30" s="49">
        <f>COUNTIFS('Spieltag 2'!$H:$H,$A30,'Spieltag 2'!$I:$I,0)+COUNTIFS('Spieltag 2'!$H:$H,$A30,'Spieltag 2'!$I:$I,1)+COUNTIFS('Spieltag 2'!$H:$H,$A30,'Spieltag 2'!$I:$I,2)</f>
        <v>0</v>
      </c>
      <c r="AN30" s="49">
        <f>COUNTIFS('Spieltag 2'!$L:$L,$A30,'Spieltag 2'!$K:$K,0)+COUNTIFS('Spieltag 2'!$L:$L,$A30,'Spieltag 2'!$K:$K,1)+COUNTIFS('Spieltag 2'!$L:$L,$A30,'Spieltag 2'!$K:$K,2)</f>
        <v>0</v>
      </c>
      <c r="AO30" s="60">
        <f>COUNTIFS('Spieltag 2'!$P:$P,$A30,'Spieltag 2'!$Q:$Q,0)+COUNTIFS('Spieltag 2'!$P:$P,$A30,'Spieltag 2'!$Q:$Q,1)+COUNTIFS('Spieltag 2'!$P:$P,$A30,'Spieltag 2'!$Q:$Q,2)</f>
        <v>0</v>
      </c>
      <c r="AP30" s="59">
        <f>SUMIFS('Spieltag 2'!$C:$C,'Spieltag 2'!$D:$D,Berechnungen!$A30)</f>
        <v>0</v>
      </c>
      <c r="AQ30" s="49">
        <f>SUMIFS('Spieltag 2'!$I:$I,'Spieltag 2'!$H:$H,Berechnungen!$A30)</f>
        <v>0</v>
      </c>
      <c r="AR30" s="49">
        <f>SUMIFS('Spieltag 2'!$K:$K,'Spieltag 2'!$L:$L,Berechnungen!$A30)</f>
        <v>0</v>
      </c>
      <c r="AS30" s="60">
        <f>SUMIFS('Spieltag 2'!$Q:$Q,'Spieltag 2'!$P:$P,Berechnungen!$A30)</f>
        <v>0</v>
      </c>
      <c r="AT30" s="59">
        <f>SUMIFS('Spieltag 2'!$E:$E,'Spieltag 2'!$D:$D,Berechnungen!$A30)</f>
        <v>0</v>
      </c>
      <c r="AU30" s="49">
        <f>SUMIFS('Spieltag 2'!$G:$G,'Spieltag 2'!$H:$H,Berechnungen!$A30)</f>
        <v>0</v>
      </c>
      <c r="AV30" s="49">
        <f>SUMIFS('Spieltag 2'!$M:$M,'Spieltag 2'!$L:$L,Berechnungen!$A30)</f>
        <v>0</v>
      </c>
      <c r="AW30" s="60">
        <f>SUMIFS('Spieltag 2'!$O:$O,'Spieltag 2'!$P:$P,Berechnungen!$A30)</f>
        <v>0</v>
      </c>
      <c r="AX30" s="59">
        <f>SUMIFS('Spieltag 2'!$G:$G,'Spieltag 2'!$D:$D,Berechnungen!$A30)</f>
        <v>0</v>
      </c>
      <c r="AY30" s="49">
        <f>SUMIFS('Spieltag 2'!$E:$E,'Spieltag 2'!$H:$H,Berechnungen!$A30)</f>
        <v>0</v>
      </c>
      <c r="AZ30" s="49">
        <f>SUMIFS('Spieltag 2'!$O:$O,'Spieltag 2'!$L:$L,Berechnungen!$A30)</f>
        <v>0</v>
      </c>
      <c r="BA30" s="60">
        <f>SUMIFS('Spieltag 2'!$M:$M,'Spieltag 2'!$P:$P,Berechnungen!$A30)</f>
        <v>0</v>
      </c>
      <c r="BB30" s="48">
        <f>COUNTIF('Spieltag 3'!$A:$T,Berechnungen!$A30)</f>
        <v>2</v>
      </c>
      <c r="BC30" s="48">
        <f t="shared" si="19"/>
        <v>0</v>
      </c>
      <c r="BD30" s="49">
        <f t="shared" si="20"/>
        <v>0</v>
      </c>
      <c r="BE30" s="49">
        <f t="shared" si="21"/>
        <v>0</v>
      </c>
      <c r="BF30" s="49">
        <f t="shared" si="22"/>
        <v>0</v>
      </c>
      <c r="BG30" s="50">
        <f t="shared" si="23"/>
        <v>0</v>
      </c>
      <c r="BH30" s="49">
        <f>COUNTIFS('Spieltag 3'!$D:$D,$A30,'Spieltag 3'!$C:$C,0)+COUNTIFS('Spieltag 3'!$D:$D,$A30,'Spieltag 3'!$C:$C,1)+COUNTIFS('Spieltag 3'!$D:$D,$A30,'Spieltag 3'!$C:$C,2)</f>
        <v>0</v>
      </c>
      <c r="BI30" s="49">
        <f>COUNTIFS('Spieltag 3'!$H:$H,$A30,'Spieltag 3'!$I:$I,0)+COUNTIFS('Spieltag 3'!$H:$H,$A30,'Spieltag 3'!$I:$I,1)+COUNTIFS('Spieltag 3'!$H:$H,$A30,'Spieltag 3'!$I:$I,2)</f>
        <v>0</v>
      </c>
      <c r="BJ30" s="49">
        <f>COUNTIFS('Spieltag 3'!$L:$L,$A30,'Spieltag 3'!$K:$K,0)+COUNTIFS('Spieltag 3'!$L:$L,$A30,'Spieltag 3'!$K:$K,1)+COUNTIFS('Spieltag 3'!$L:$L,$A30,'Spieltag 3'!$K:$K,2)</f>
        <v>0</v>
      </c>
      <c r="BK30" s="60">
        <f>COUNTIFS('Spieltag 3'!$P:$P,$A30,'Spieltag 3'!$Q:$Q,0)+COUNTIFS('Spieltag 3'!$P:$P,$A30,'Spieltag 3'!$Q:$Q,1)+COUNTIFS('Spieltag 3'!$P:$P,$A30,'Spieltag 3'!$Q:$Q,2)</f>
        <v>0</v>
      </c>
      <c r="BL30" s="59">
        <f>SUMIFS('Spieltag 3'!$C:$C,'Spieltag 3'!$D:$D,Berechnungen!$A30)</f>
        <v>0</v>
      </c>
      <c r="BM30" s="49">
        <f>SUMIFS('Spieltag 3'!$I:$I,'Spieltag 3'!$H:$H,Berechnungen!$A30)</f>
        <v>0</v>
      </c>
      <c r="BN30" s="49">
        <f>SUMIFS('Spieltag 3'!$K:$K,'Spieltag 3'!$L:$L,Berechnungen!$A30)</f>
        <v>0</v>
      </c>
      <c r="BO30" s="60">
        <f>SUMIFS('Spieltag 3'!$Q:$Q,'Spieltag 3'!$P:$P,Berechnungen!$A30)</f>
        <v>0</v>
      </c>
      <c r="BP30" s="59">
        <f>SUMIFS('Spieltag 3'!$E:$E,'Spieltag 3'!$D:$D,Berechnungen!$A30)</f>
        <v>0</v>
      </c>
      <c r="BQ30" s="49">
        <f>SUMIFS('Spieltag 3'!$G:$G,'Spieltag 3'!$H:$H,Berechnungen!$A30)</f>
        <v>0</v>
      </c>
      <c r="BR30" s="49">
        <f>SUMIFS('Spieltag 3'!$M:$M,'Spieltag 3'!$L:$L,Berechnungen!$A30)</f>
        <v>0</v>
      </c>
      <c r="BS30" s="60">
        <f>SUMIFS('Spieltag 3'!$O:$O,'Spieltag 3'!$P:$P,Berechnungen!$A30)</f>
        <v>0</v>
      </c>
      <c r="BT30" s="59">
        <f>SUMIFS('Spieltag 3'!$G:$G,'Spieltag 3'!$D:$D,Berechnungen!$A30)</f>
        <v>0</v>
      </c>
      <c r="BU30" s="49">
        <f>SUMIFS('Spieltag 3'!$E:$E,'Spieltag 3'!$H:$H,Berechnungen!$A30)</f>
        <v>0</v>
      </c>
      <c r="BV30" s="49">
        <f>SUMIFS('Spieltag 3'!$O:$O,'Spieltag 3'!$L:$L,Berechnungen!$A30)</f>
        <v>0</v>
      </c>
      <c r="BW30" s="60">
        <f>SUMIFS('Spieltag 3'!$M:$M,'Spieltag 3'!$P:$P,Berechnungen!$A30)</f>
        <v>0</v>
      </c>
      <c r="BX30" s="48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50"/>
      <c r="CT30" s="48"/>
      <c r="CU30" s="48"/>
      <c r="CV30" s="49"/>
      <c r="CW30" s="49"/>
      <c r="CX30" s="49"/>
      <c r="CY30" s="50"/>
      <c r="CZ30" s="49"/>
      <c r="DA30" s="49"/>
      <c r="DB30" s="49"/>
      <c r="DC30" s="60"/>
      <c r="DD30" s="59"/>
      <c r="DE30" s="49"/>
      <c r="DF30" s="49"/>
      <c r="DG30" s="60"/>
      <c r="DH30" s="59"/>
      <c r="DI30" s="49"/>
      <c r="DJ30" s="49"/>
      <c r="DK30" s="60"/>
      <c r="DL30" s="59"/>
      <c r="DM30" s="49"/>
      <c r="DN30" s="49"/>
      <c r="DO30" s="60"/>
      <c r="DP30" s="48"/>
      <c r="DQ30" s="48"/>
      <c r="DR30" s="49"/>
      <c r="DS30" s="49"/>
      <c r="DT30" s="49"/>
      <c r="DU30" s="50"/>
      <c r="DV30" s="49"/>
      <c r="DW30" s="49"/>
      <c r="DX30" s="49"/>
      <c r="DY30" s="60"/>
      <c r="DZ30" s="59"/>
      <c r="EA30" s="49"/>
      <c r="EB30" s="49"/>
      <c r="EC30" s="60"/>
      <c r="ED30" s="59"/>
      <c r="EE30" s="49"/>
      <c r="EF30" s="49"/>
      <c r="EG30" s="60"/>
      <c r="EH30" s="59"/>
      <c r="EI30" s="49"/>
      <c r="EJ30" s="49"/>
      <c r="EK30" s="60"/>
      <c r="EL30" s="49">
        <f>COUNTIFS('Spieltag 1'!$D:$D,$A30,'Spieltag 1'!$C:$C,2)</f>
        <v>0</v>
      </c>
      <c r="EM30">
        <f t="shared" si="34"/>
        <v>0</v>
      </c>
      <c r="EN30">
        <f t="shared" si="35"/>
        <v>0</v>
      </c>
      <c r="EO30" s="49">
        <f>COUNTIFS('Spieltag 2'!$D:$D,$A30,'Spieltag 2'!$C:$C,2)</f>
        <v>0</v>
      </c>
      <c r="EP30">
        <f t="shared" si="36"/>
        <v>0</v>
      </c>
      <c r="EQ30">
        <f t="shared" si="37"/>
        <v>0</v>
      </c>
      <c r="ER30" s="49">
        <f>COUNTIFS('Spieltag 3'!$D:$D,$A30,'Spieltag 3'!$C:$C,2)</f>
        <v>0</v>
      </c>
      <c r="ES30">
        <f t="shared" si="38"/>
        <v>0</v>
      </c>
      <c r="ET30">
        <f t="shared" si="39"/>
        <v>0</v>
      </c>
      <c r="EU30" s="49"/>
      <c r="EX30" s="49"/>
      <c r="FA30" s="76">
        <f t="shared" si="44"/>
        <v>0</v>
      </c>
      <c r="FB30" s="76">
        <f t="shared" si="45"/>
        <v>0</v>
      </c>
      <c r="FC30" s="76">
        <f t="shared" si="46"/>
        <v>0</v>
      </c>
    </row>
    <row r="31" spans="1:159" ht="15.5" thickTop="1" thickBot="1">
      <c r="A31" s="13" t="s">
        <v>58</v>
      </c>
      <c r="B31" s="41"/>
      <c r="C31">
        <f t="shared" si="2"/>
        <v>24</v>
      </c>
      <c r="D31">
        <f t="shared" si="3"/>
        <v>12</v>
      </c>
      <c r="E31" s="48">
        <f t="shared" si="4"/>
        <v>0</v>
      </c>
      <c r="F31" s="49">
        <f t="shared" si="5"/>
        <v>0</v>
      </c>
      <c r="G31" s="49">
        <f t="shared" si="6"/>
        <v>0</v>
      </c>
      <c r="H31" s="49">
        <f t="shared" si="7"/>
        <v>0</v>
      </c>
      <c r="I31" s="50">
        <f t="shared" si="8"/>
        <v>0</v>
      </c>
      <c r="J31" s="48">
        <f>COUNTIF('Spieltag 1'!$A:$T,Berechnungen!$A31)</f>
        <v>5</v>
      </c>
      <c r="K31" s="48">
        <f t="shared" si="9"/>
        <v>0</v>
      </c>
      <c r="L31" s="49">
        <f t="shared" si="10"/>
        <v>0</v>
      </c>
      <c r="M31" s="49">
        <f t="shared" si="11"/>
        <v>0</v>
      </c>
      <c r="N31" s="49">
        <f t="shared" si="12"/>
        <v>0</v>
      </c>
      <c r="O31" s="50">
        <f t="shared" si="13"/>
        <v>0</v>
      </c>
      <c r="P31" s="49">
        <f>COUNTIFS('Spieltag 1'!$D:$D,$A31,'Spieltag 1'!$C:$C,0)+COUNTIFS('Spieltag 1'!$D:$D,$A31,'Spieltag 1'!$C:$C,1)+COUNTIFS('Spieltag 1'!$D:$D,$A31,'Spieltag 1'!$C:$C,2)</f>
        <v>0</v>
      </c>
      <c r="Q31" s="49">
        <f>COUNTIFS('Spieltag 1'!$H:$H,$A31,'Spieltag 1'!$I:$I,0)+COUNTIFS('Spieltag 1'!$H:$H,$A31,'Spieltag 1'!$I:$I,1)+COUNTIFS('Spieltag 1'!$H:$H,$A31,'Spieltag 1'!$I:$I,2)</f>
        <v>0</v>
      </c>
      <c r="R31" s="49">
        <f>COUNTIFS('Spieltag 1'!$L:$L,$A31,'Spieltag 1'!$K:$K,0)+COUNTIFS('Spieltag 1'!$L:$L,$A31,'Spieltag 1'!$K:$K,1)+COUNTIFS('Spieltag 1'!$L:$L,$A31,'Spieltag 1'!$K:$K,2)</f>
        <v>0</v>
      </c>
      <c r="S31" s="60">
        <f>COUNTIFS('Spieltag 1'!$P:$P,$A31,'Spieltag 1'!$Q:$Q,0)+COUNTIFS('Spieltag 1'!$P:$P,$A31,'Spieltag 1'!$Q:$Q,1)+COUNTIFS('Spieltag 1'!$P:$P,$A31,'Spieltag 1'!$Q:$Q,2)</f>
        <v>0</v>
      </c>
      <c r="T31" s="59">
        <f>SUMIFS('Spieltag 1'!$C:$C,'Spieltag 1'!$D:$D,Berechnungen!$A31)</f>
        <v>0</v>
      </c>
      <c r="U31" s="49">
        <f>SUMIFS('Spieltag 1'!$I:$I,'Spieltag 1'!$H:$H,Berechnungen!$A31)</f>
        <v>0</v>
      </c>
      <c r="V31" s="49">
        <f>SUMIFS('Spieltag 1'!$K:$K,'Spieltag 1'!$L:$L,Berechnungen!$A31)</f>
        <v>0</v>
      </c>
      <c r="W31" s="60">
        <f>SUMIFS('Spieltag 1'!$Q:$Q,'Spieltag 1'!$P:$P,Berechnungen!$A31)</f>
        <v>0</v>
      </c>
      <c r="X31" s="59">
        <f>SUMIFS('Spieltag 1'!$E:$E,'Spieltag 1'!$D:$D,Berechnungen!$A31)</f>
        <v>0</v>
      </c>
      <c r="Y31" s="49">
        <f>SUMIFS('Spieltag 1'!$G:$G,'Spieltag 1'!$H:$H,Berechnungen!$A31)</f>
        <v>0</v>
      </c>
      <c r="Z31" s="49">
        <f>SUMIFS('Spieltag 1'!$M:$M,'Spieltag 1'!$L:$L,Berechnungen!$A31)</f>
        <v>0</v>
      </c>
      <c r="AA31" s="60">
        <f>SUMIFS('Spieltag 1'!$O:$O,'Spieltag 1'!$P:$P,Berechnungen!$A31)</f>
        <v>0</v>
      </c>
      <c r="AB31" s="59">
        <f>SUMIFS('Spieltag 1'!$G:$G,'Spieltag 1'!$D:$D,Berechnungen!$A31)</f>
        <v>0</v>
      </c>
      <c r="AC31" s="49">
        <f>SUMIFS('Spieltag 1'!$E:$E,'Spieltag 1'!$H:$H,Berechnungen!$A31)</f>
        <v>0</v>
      </c>
      <c r="AD31" s="49">
        <f>SUMIFS('Spieltag 1'!$O:$O,'Spieltag 1'!$L:$L,Berechnungen!$A31)</f>
        <v>0</v>
      </c>
      <c r="AE31" s="60">
        <f>SUMIFS('Spieltag 1'!$M:$M,'Spieltag 1'!$P:$P,Berechnungen!$A31)</f>
        <v>0</v>
      </c>
      <c r="AF31" s="48">
        <f>COUNTIF('Spieltag 2'!$A:$T,Berechnungen!$A31)</f>
        <v>4</v>
      </c>
      <c r="AG31" s="48">
        <f t="shared" si="14"/>
        <v>0</v>
      </c>
      <c r="AH31" s="49">
        <f t="shared" si="15"/>
        <v>0</v>
      </c>
      <c r="AI31" s="49">
        <f t="shared" si="16"/>
        <v>0</v>
      </c>
      <c r="AJ31" s="49">
        <f t="shared" si="17"/>
        <v>0</v>
      </c>
      <c r="AK31" s="50">
        <f t="shared" si="18"/>
        <v>0</v>
      </c>
      <c r="AL31" s="49">
        <f>COUNTIFS('Spieltag 2'!$D:$D,$A31,'Spieltag 2'!$C:$C,0)+COUNTIFS('Spieltag 2'!$D:$D,$A31,'Spieltag 2'!$C:$C,1)+COUNTIFS('Spieltag 2'!$D:$D,$A31,'Spieltag 2'!$C:$C,2)</f>
        <v>0</v>
      </c>
      <c r="AM31" s="49">
        <f>COUNTIFS('Spieltag 2'!$H:$H,$A31,'Spieltag 2'!$I:$I,0)+COUNTIFS('Spieltag 2'!$H:$H,$A31,'Spieltag 2'!$I:$I,1)+COUNTIFS('Spieltag 2'!$H:$H,$A31,'Spieltag 2'!$I:$I,2)</f>
        <v>0</v>
      </c>
      <c r="AN31" s="49">
        <f>COUNTIFS('Spieltag 2'!$L:$L,$A31,'Spieltag 2'!$K:$K,0)+COUNTIFS('Spieltag 2'!$L:$L,$A31,'Spieltag 2'!$K:$K,1)+COUNTIFS('Spieltag 2'!$L:$L,$A31,'Spieltag 2'!$K:$K,2)</f>
        <v>0</v>
      </c>
      <c r="AO31" s="60">
        <f>COUNTIFS('Spieltag 2'!$P:$P,$A31,'Spieltag 2'!$Q:$Q,0)+COUNTIFS('Spieltag 2'!$P:$P,$A31,'Spieltag 2'!$Q:$Q,1)+COUNTIFS('Spieltag 2'!$P:$P,$A31,'Spieltag 2'!$Q:$Q,2)</f>
        <v>0</v>
      </c>
      <c r="AP31" s="59">
        <f>SUMIFS('Spieltag 2'!$C:$C,'Spieltag 2'!$D:$D,Berechnungen!$A31)</f>
        <v>0</v>
      </c>
      <c r="AQ31" s="49">
        <f>SUMIFS('Spieltag 2'!$I:$I,'Spieltag 2'!$H:$H,Berechnungen!$A31)</f>
        <v>0</v>
      </c>
      <c r="AR31" s="49">
        <f>SUMIFS('Spieltag 2'!$K:$K,'Spieltag 2'!$L:$L,Berechnungen!$A31)</f>
        <v>0</v>
      </c>
      <c r="AS31" s="60">
        <f>SUMIFS('Spieltag 2'!$Q:$Q,'Spieltag 2'!$P:$P,Berechnungen!$A31)</f>
        <v>0</v>
      </c>
      <c r="AT31" s="59">
        <f>SUMIFS('Spieltag 2'!$E:$E,'Spieltag 2'!$D:$D,Berechnungen!$A31)</f>
        <v>0</v>
      </c>
      <c r="AU31" s="49">
        <f>SUMIFS('Spieltag 2'!$G:$G,'Spieltag 2'!$H:$H,Berechnungen!$A31)</f>
        <v>0</v>
      </c>
      <c r="AV31" s="49">
        <f>SUMIFS('Spieltag 2'!$M:$M,'Spieltag 2'!$L:$L,Berechnungen!$A31)</f>
        <v>0</v>
      </c>
      <c r="AW31" s="60">
        <f>SUMIFS('Spieltag 2'!$O:$O,'Spieltag 2'!$P:$P,Berechnungen!$A31)</f>
        <v>0</v>
      </c>
      <c r="AX31" s="59">
        <f>SUMIFS('Spieltag 2'!$G:$G,'Spieltag 2'!$D:$D,Berechnungen!$A31)</f>
        <v>0</v>
      </c>
      <c r="AY31" s="49">
        <f>SUMIFS('Spieltag 2'!$E:$E,'Spieltag 2'!$H:$H,Berechnungen!$A31)</f>
        <v>0</v>
      </c>
      <c r="AZ31" s="49">
        <f>SUMIFS('Spieltag 2'!$O:$O,'Spieltag 2'!$L:$L,Berechnungen!$A31)</f>
        <v>0</v>
      </c>
      <c r="BA31" s="60">
        <f>SUMIFS('Spieltag 2'!$M:$M,'Spieltag 2'!$P:$P,Berechnungen!$A31)</f>
        <v>0</v>
      </c>
      <c r="BB31" s="48">
        <f>COUNTIF('Spieltag 3'!$A:$T,Berechnungen!$A31)</f>
        <v>3</v>
      </c>
      <c r="BC31" s="48">
        <f t="shared" si="19"/>
        <v>0</v>
      </c>
      <c r="BD31" s="49">
        <f t="shared" si="20"/>
        <v>0</v>
      </c>
      <c r="BE31" s="49">
        <f t="shared" si="21"/>
        <v>0</v>
      </c>
      <c r="BF31" s="49">
        <f t="shared" si="22"/>
        <v>0</v>
      </c>
      <c r="BG31" s="50">
        <f t="shared" si="23"/>
        <v>0</v>
      </c>
      <c r="BH31" s="49">
        <f>COUNTIFS('Spieltag 3'!$D:$D,$A31,'Spieltag 3'!$C:$C,0)+COUNTIFS('Spieltag 3'!$D:$D,$A31,'Spieltag 3'!$C:$C,1)+COUNTIFS('Spieltag 3'!$D:$D,$A31,'Spieltag 3'!$C:$C,2)</f>
        <v>0</v>
      </c>
      <c r="BI31" s="49">
        <f>COUNTIFS('Spieltag 3'!$H:$H,$A31,'Spieltag 3'!$I:$I,0)+COUNTIFS('Spieltag 3'!$H:$H,$A31,'Spieltag 3'!$I:$I,1)+COUNTIFS('Spieltag 3'!$H:$H,$A31,'Spieltag 3'!$I:$I,2)</f>
        <v>0</v>
      </c>
      <c r="BJ31" s="49">
        <f>COUNTIFS('Spieltag 3'!$L:$L,$A31,'Spieltag 3'!$K:$K,0)+COUNTIFS('Spieltag 3'!$L:$L,$A31,'Spieltag 3'!$K:$K,1)+COUNTIFS('Spieltag 3'!$L:$L,$A31,'Spieltag 3'!$K:$K,2)</f>
        <v>0</v>
      </c>
      <c r="BK31" s="60">
        <f>COUNTIFS('Spieltag 3'!$P:$P,$A31,'Spieltag 3'!$Q:$Q,0)+COUNTIFS('Spieltag 3'!$P:$P,$A31,'Spieltag 3'!$Q:$Q,1)+COUNTIFS('Spieltag 3'!$P:$P,$A31,'Spieltag 3'!$Q:$Q,2)</f>
        <v>0</v>
      </c>
      <c r="BL31" s="59">
        <f>SUMIFS('Spieltag 3'!$C:$C,'Spieltag 3'!$D:$D,Berechnungen!$A31)</f>
        <v>0</v>
      </c>
      <c r="BM31" s="49">
        <f>SUMIFS('Spieltag 3'!$I:$I,'Spieltag 3'!$H:$H,Berechnungen!$A31)</f>
        <v>0</v>
      </c>
      <c r="BN31" s="49">
        <f>SUMIFS('Spieltag 3'!$K:$K,'Spieltag 3'!$L:$L,Berechnungen!$A31)</f>
        <v>0</v>
      </c>
      <c r="BO31" s="60">
        <f>SUMIFS('Spieltag 3'!$Q:$Q,'Spieltag 3'!$P:$P,Berechnungen!$A31)</f>
        <v>0</v>
      </c>
      <c r="BP31" s="59">
        <f>SUMIFS('Spieltag 3'!$E:$E,'Spieltag 3'!$D:$D,Berechnungen!$A31)</f>
        <v>0</v>
      </c>
      <c r="BQ31" s="49">
        <f>SUMIFS('Spieltag 3'!$G:$G,'Spieltag 3'!$H:$H,Berechnungen!$A31)</f>
        <v>0</v>
      </c>
      <c r="BR31" s="49">
        <f>SUMIFS('Spieltag 3'!$M:$M,'Spieltag 3'!$L:$L,Berechnungen!$A31)</f>
        <v>0</v>
      </c>
      <c r="BS31" s="60">
        <f>SUMIFS('Spieltag 3'!$O:$O,'Spieltag 3'!$P:$P,Berechnungen!$A31)</f>
        <v>0</v>
      </c>
      <c r="BT31" s="59">
        <f>SUMIFS('Spieltag 3'!$G:$G,'Spieltag 3'!$D:$D,Berechnungen!$A31)</f>
        <v>0</v>
      </c>
      <c r="BU31" s="49">
        <f>SUMIFS('Spieltag 3'!$E:$E,'Spieltag 3'!$H:$H,Berechnungen!$A31)</f>
        <v>0</v>
      </c>
      <c r="BV31" s="49">
        <f>SUMIFS('Spieltag 3'!$O:$O,'Spieltag 3'!$L:$L,Berechnungen!$A31)</f>
        <v>0</v>
      </c>
      <c r="BW31" s="60">
        <f>SUMIFS('Spieltag 3'!$M:$M,'Spieltag 3'!$P:$P,Berechnungen!$A31)</f>
        <v>0</v>
      </c>
      <c r="BX31" s="48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50"/>
      <c r="CT31" s="48"/>
      <c r="CU31" s="48"/>
      <c r="CV31" s="49"/>
      <c r="CW31" s="49"/>
      <c r="CX31" s="49"/>
      <c r="CY31" s="50"/>
      <c r="CZ31" s="49"/>
      <c r="DA31" s="49"/>
      <c r="DB31" s="49"/>
      <c r="DC31" s="60"/>
      <c r="DD31" s="59"/>
      <c r="DE31" s="49"/>
      <c r="DF31" s="49"/>
      <c r="DG31" s="60"/>
      <c r="DH31" s="59"/>
      <c r="DI31" s="49"/>
      <c r="DJ31" s="49"/>
      <c r="DK31" s="60"/>
      <c r="DL31" s="59"/>
      <c r="DM31" s="49"/>
      <c r="DN31" s="49"/>
      <c r="DO31" s="60"/>
      <c r="DP31" s="48"/>
      <c r="DQ31" s="48"/>
      <c r="DR31" s="49"/>
      <c r="DS31" s="49"/>
      <c r="DT31" s="49"/>
      <c r="DU31" s="50"/>
      <c r="DV31" s="49"/>
      <c r="DW31" s="49"/>
      <c r="DX31" s="49"/>
      <c r="DY31" s="60"/>
      <c r="DZ31" s="59"/>
      <c r="EA31" s="49"/>
      <c r="EB31" s="49"/>
      <c r="EC31" s="60"/>
      <c r="ED31" s="59"/>
      <c r="EE31" s="49"/>
      <c r="EF31" s="49"/>
      <c r="EG31" s="60"/>
      <c r="EH31" s="59"/>
      <c r="EI31" s="49"/>
      <c r="EJ31" s="49"/>
      <c r="EK31" s="60"/>
      <c r="EL31" s="49">
        <f>COUNTIFS('Spieltag 1'!$D:$D,$A31,'Spieltag 1'!$C:$C,2)</f>
        <v>0</v>
      </c>
      <c r="EM31">
        <f t="shared" si="34"/>
        <v>0</v>
      </c>
      <c r="EN31">
        <f t="shared" si="35"/>
        <v>0</v>
      </c>
      <c r="EO31" s="49">
        <f>COUNTIFS('Spieltag 2'!$D:$D,$A31,'Spieltag 2'!$C:$C,2)</f>
        <v>0</v>
      </c>
      <c r="EP31">
        <f t="shared" si="36"/>
        <v>0</v>
      </c>
      <c r="EQ31">
        <f t="shared" si="37"/>
        <v>0</v>
      </c>
      <c r="ER31" s="49">
        <f>COUNTIFS('Spieltag 3'!$D:$D,$A31,'Spieltag 3'!$C:$C,2)</f>
        <v>0</v>
      </c>
      <c r="ES31">
        <f t="shared" si="38"/>
        <v>0</v>
      </c>
      <c r="ET31">
        <f t="shared" si="39"/>
        <v>0</v>
      </c>
      <c r="EU31" s="49"/>
      <c r="EX31" s="49"/>
      <c r="FA31" s="76">
        <f t="shared" si="44"/>
        <v>0</v>
      </c>
      <c r="FB31" s="76">
        <f t="shared" si="45"/>
        <v>0</v>
      </c>
      <c r="FC31" s="76">
        <f t="shared" si="46"/>
        <v>0</v>
      </c>
    </row>
    <row r="32" spans="1:159" ht="15.5" thickTop="1" thickBot="1">
      <c r="A32" s="13" t="s">
        <v>59</v>
      </c>
      <c r="B32" s="41"/>
      <c r="C32">
        <f t="shared" si="2"/>
        <v>24</v>
      </c>
      <c r="D32">
        <f t="shared" si="3"/>
        <v>12</v>
      </c>
      <c r="E32" s="48">
        <f t="shared" si="4"/>
        <v>0</v>
      </c>
      <c r="F32" s="49">
        <f t="shared" si="5"/>
        <v>0</v>
      </c>
      <c r="G32" s="49">
        <f t="shared" si="6"/>
        <v>0</v>
      </c>
      <c r="H32" s="49">
        <f t="shared" si="7"/>
        <v>0</v>
      </c>
      <c r="I32" s="50">
        <f t="shared" si="8"/>
        <v>0</v>
      </c>
      <c r="J32" s="48">
        <f>COUNTIF('Spieltag 1'!$A:$T,Berechnungen!$A32)</f>
        <v>5</v>
      </c>
      <c r="K32" s="48">
        <f t="shared" si="9"/>
        <v>0</v>
      </c>
      <c r="L32" s="49">
        <f t="shared" si="10"/>
        <v>0</v>
      </c>
      <c r="M32" s="49">
        <f t="shared" si="11"/>
        <v>0</v>
      </c>
      <c r="N32" s="49">
        <f t="shared" si="12"/>
        <v>0</v>
      </c>
      <c r="O32" s="50">
        <f t="shared" si="13"/>
        <v>0</v>
      </c>
      <c r="P32" s="49">
        <f>COUNTIFS('Spieltag 1'!$D:$D,$A32,'Spieltag 1'!$C:$C,0)+COUNTIFS('Spieltag 1'!$D:$D,$A32,'Spieltag 1'!$C:$C,1)+COUNTIFS('Spieltag 1'!$D:$D,$A32,'Spieltag 1'!$C:$C,2)</f>
        <v>0</v>
      </c>
      <c r="Q32" s="49">
        <f>COUNTIFS('Spieltag 1'!$H:$H,$A32,'Spieltag 1'!$I:$I,0)+COUNTIFS('Spieltag 1'!$H:$H,$A32,'Spieltag 1'!$I:$I,1)+COUNTIFS('Spieltag 1'!$H:$H,$A32,'Spieltag 1'!$I:$I,2)</f>
        <v>0</v>
      </c>
      <c r="R32" s="49">
        <f>COUNTIFS('Spieltag 1'!$L:$L,$A32,'Spieltag 1'!$K:$K,0)+COUNTIFS('Spieltag 1'!$L:$L,$A32,'Spieltag 1'!$K:$K,1)+COUNTIFS('Spieltag 1'!$L:$L,$A32,'Spieltag 1'!$K:$K,2)</f>
        <v>0</v>
      </c>
      <c r="S32" s="60">
        <f>COUNTIFS('Spieltag 1'!$P:$P,$A32,'Spieltag 1'!$Q:$Q,0)+COUNTIFS('Spieltag 1'!$P:$P,$A32,'Spieltag 1'!$Q:$Q,1)+COUNTIFS('Spieltag 1'!$P:$P,$A32,'Spieltag 1'!$Q:$Q,2)</f>
        <v>0</v>
      </c>
      <c r="T32" s="59">
        <f>SUMIFS('Spieltag 1'!$C:$C,'Spieltag 1'!$D:$D,Berechnungen!$A32)</f>
        <v>0</v>
      </c>
      <c r="U32" s="49">
        <f>SUMIFS('Spieltag 1'!$I:$I,'Spieltag 1'!$H:$H,Berechnungen!$A32)</f>
        <v>0</v>
      </c>
      <c r="V32" s="49">
        <f>SUMIFS('Spieltag 1'!$K:$K,'Spieltag 1'!$L:$L,Berechnungen!$A32)</f>
        <v>0</v>
      </c>
      <c r="W32" s="60">
        <f>SUMIFS('Spieltag 1'!$Q:$Q,'Spieltag 1'!$P:$P,Berechnungen!$A32)</f>
        <v>0</v>
      </c>
      <c r="X32" s="59">
        <f>SUMIFS('Spieltag 1'!$E:$E,'Spieltag 1'!$D:$D,Berechnungen!$A32)</f>
        <v>0</v>
      </c>
      <c r="Y32" s="49">
        <f>SUMIFS('Spieltag 1'!$G:$G,'Spieltag 1'!$H:$H,Berechnungen!$A32)</f>
        <v>0</v>
      </c>
      <c r="Z32" s="49">
        <f>SUMIFS('Spieltag 1'!$M:$M,'Spieltag 1'!$L:$L,Berechnungen!$A32)</f>
        <v>0</v>
      </c>
      <c r="AA32" s="60">
        <f>SUMIFS('Spieltag 1'!$O:$O,'Spieltag 1'!$P:$P,Berechnungen!$A32)</f>
        <v>0</v>
      </c>
      <c r="AB32" s="59">
        <f>SUMIFS('Spieltag 1'!$G:$G,'Spieltag 1'!$D:$D,Berechnungen!$A32)</f>
        <v>0</v>
      </c>
      <c r="AC32" s="49">
        <f>SUMIFS('Spieltag 1'!$E:$E,'Spieltag 1'!$H:$H,Berechnungen!$A32)</f>
        <v>0</v>
      </c>
      <c r="AD32" s="49">
        <f>SUMIFS('Spieltag 1'!$O:$O,'Spieltag 1'!$L:$L,Berechnungen!$A32)</f>
        <v>0</v>
      </c>
      <c r="AE32" s="60">
        <f>SUMIFS('Spieltag 1'!$M:$M,'Spieltag 1'!$P:$P,Berechnungen!$A32)</f>
        <v>0</v>
      </c>
      <c r="AF32" s="48">
        <f>COUNTIF('Spieltag 2'!$A:$T,Berechnungen!$A32)</f>
        <v>4</v>
      </c>
      <c r="AG32" s="48">
        <f t="shared" si="14"/>
        <v>0</v>
      </c>
      <c r="AH32" s="49">
        <f t="shared" si="15"/>
        <v>0</v>
      </c>
      <c r="AI32" s="49">
        <f t="shared" si="16"/>
        <v>0</v>
      </c>
      <c r="AJ32" s="49">
        <f t="shared" si="17"/>
        <v>0</v>
      </c>
      <c r="AK32" s="50">
        <f t="shared" si="18"/>
        <v>0</v>
      </c>
      <c r="AL32" s="49">
        <f>COUNTIFS('Spieltag 2'!$D:$D,$A32,'Spieltag 2'!$C:$C,0)+COUNTIFS('Spieltag 2'!$D:$D,$A32,'Spieltag 2'!$C:$C,1)+COUNTIFS('Spieltag 2'!$D:$D,$A32,'Spieltag 2'!$C:$C,2)</f>
        <v>0</v>
      </c>
      <c r="AM32" s="49">
        <f>COUNTIFS('Spieltag 2'!$H:$H,$A32,'Spieltag 2'!$I:$I,0)+COUNTIFS('Spieltag 2'!$H:$H,$A32,'Spieltag 2'!$I:$I,1)+COUNTIFS('Spieltag 2'!$H:$H,$A32,'Spieltag 2'!$I:$I,2)</f>
        <v>0</v>
      </c>
      <c r="AN32" s="49">
        <f>COUNTIFS('Spieltag 2'!$L:$L,$A32,'Spieltag 2'!$K:$K,0)+COUNTIFS('Spieltag 2'!$L:$L,$A32,'Spieltag 2'!$K:$K,1)+COUNTIFS('Spieltag 2'!$L:$L,$A32,'Spieltag 2'!$K:$K,2)</f>
        <v>0</v>
      </c>
      <c r="AO32" s="60">
        <f>COUNTIFS('Spieltag 2'!$P:$P,$A32,'Spieltag 2'!$Q:$Q,0)+COUNTIFS('Spieltag 2'!$P:$P,$A32,'Spieltag 2'!$Q:$Q,1)+COUNTIFS('Spieltag 2'!$P:$P,$A32,'Spieltag 2'!$Q:$Q,2)</f>
        <v>0</v>
      </c>
      <c r="AP32" s="59">
        <f>SUMIFS('Spieltag 2'!$C:$C,'Spieltag 2'!$D:$D,Berechnungen!$A32)</f>
        <v>0</v>
      </c>
      <c r="AQ32" s="49">
        <f>SUMIFS('Spieltag 2'!$I:$I,'Spieltag 2'!$H:$H,Berechnungen!$A32)</f>
        <v>0</v>
      </c>
      <c r="AR32" s="49">
        <f>SUMIFS('Spieltag 2'!$K:$K,'Spieltag 2'!$L:$L,Berechnungen!$A32)</f>
        <v>0</v>
      </c>
      <c r="AS32" s="60">
        <f>SUMIFS('Spieltag 2'!$Q:$Q,'Spieltag 2'!$P:$P,Berechnungen!$A32)</f>
        <v>0</v>
      </c>
      <c r="AT32" s="59">
        <f>SUMIFS('Spieltag 2'!$E:$E,'Spieltag 2'!$D:$D,Berechnungen!$A32)</f>
        <v>0</v>
      </c>
      <c r="AU32" s="49">
        <f>SUMIFS('Spieltag 2'!$G:$G,'Spieltag 2'!$H:$H,Berechnungen!$A32)</f>
        <v>0</v>
      </c>
      <c r="AV32" s="49">
        <f>SUMIFS('Spieltag 2'!$M:$M,'Spieltag 2'!$L:$L,Berechnungen!$A32)</f>
        <v>0</v>
      </c>
      <c r="AW32" s="60">
        <f>SUMIFS('Spieltag 2'!$O:$O,'Spieltag 2'!$P:$P,Berechnungen!$A32)</f>
        <v>0</v>
      </c>
      <c r="AX32" s="59">
        <f>SUMIFS('Spieltag 2'!$G:$G,'Spieltag 2'!$D:$D,Berechnungen!$A32)</f>
        <v>0</v>
      </c>
      <c r="AY32" s="49">
        <f>SUMIFS('Spieltag 2'!$E:$E,'Spieltag 2'!$H:$H,Berechnungen!$A32)</f>
        <v>0</v>
      </c>
      <c r="AZ32" s="49">
        <f>SUMIFS('Spieltag 2'!$O:$O,'Spieltag 2'!$L:$L,Berechnungen!$A32)</f>
        <v>0</v>
      </c>
      <c r="BA32" s="60">
        <f>SUMIFS('Spieltag 2'!$M:$M,'Spieltag 2'!$P:$P,Berechnungen!$A32)</f>
        <v>0</v>
      </c>
      <c r="BB32" s="48">
        <f>COUNTIF('Spieltag 3'!$A:$T,Berechnungen!$A32)</f>
        <v>3</v>
      </c>
      <c r="BC32" s="48">
        <f t="shared" si="19"/>
        <v>0</v>
      </c>
      <c r="BD32" s="49">
        <f t="shared" si="20"/>
        <v>0</v>
      </c>
      <c r="BE32" s="49">
        <f t="shared" si="21"/>
        <v>0</v>
      </c>
      <c r="BF32" s="49">
        <f t="shared" si="22"/>
        <v>0</v>
      </c>
      <c r="BG32" s="50">
        <f t="shared" si="23"/>
        <v>0</v>
      </c>
      <c r="BH32" s="49">
        <f>COUNTIFS('Spieltag 3'!$D:$D,$A32,'Spieltag 3'!$C:$C,0)+COUNTIFS('Spieltag 3'!$D:$D,$A32,'Spieltag 3'!$C:$C,1)+COUNTIFS('Spieltag 3'!$D:$D,$A32,'Spieltag 3'!$C:$C,2)</f>
        <v>0</v>
      </c>
      <c r="BI32" s="49">
        <f>COUNTIFS('Spieltag 3'!$H:$H,$A32,'Spieltag 3'!$I:$I,0)+COUNTIFS('Spieltag 3'!$H:$H,$A32,'Spieltag 3'!$I:$I,1)+COUNTIFS('Spieltag 3'!$H:$H,$A32,'Spieltag 3'!$I:$I,2)</f>
        <v>0</v>
      </c>
      <c r="BJ32" s="49">
        <f>COUNTIFS('Spieltag 3'!$L:$L,$A32,'Spieltag 3'!$K:$K,0)+COUNTIFS('Spieltag 3'!$L:$L,$A32,'Spieltag 3'!$K:$K,1)+COUNTIFS('Spieltag 3'!$L:$L,$A32,'Spieltag 3'!$K:$K,2)</f>
        <v>0</v>
      </c>
      <c r="BK32" s="60">
        <f>COUNTIFS('Spieltag 3'!$P:$P,$A32,'Spieltag 3'!$Q:$Q,0)+COUNTIFS('Spieltag 3'!$P:$P,$A32,'Spieltag 3'!$Q:$Q,1)+COUNTIFS('Spieltag 3'!$P:$P,$A32,'Spieltag 3'!$Q:$Q,2)</f>
        <v>0</v>
      </c>
      <c r="BL32" s="59">
        <f>SUMIFS('Spieltag 3'!$C:$C,'Spieltag 3'!$D:$D,Berechnungen!$A32)</f>
        <v>0</v>
      </c>
      <c r="BM32" s="49">
        <f>SUMIFS('Spieltag 3'!$I:$I,'Spieltag 3'!$H:$H,Berechnungen!$A32)</f>
        <v>0</v>
      </c>
      <c r="BN32" s="49">
        <f>SUMIFS('Spieltag 3'!$K:$K,'Spieltag 3'!$L:$L,Berechnungen!$A32)</f>
        <v>0</v>
      </c>
      <c r="BO32" s="60">
        <f>SUMIFS('Spieltag 3'!$Q:$Q,'Spieltag 3'!$P:$P,Berechnungen!$A32)</f>
        <v>0</v>
      </c>
      <c r="BP32" s="59">
        <f>SUMIFS('Spieltag 3'!$E:$E,'Spieltag 3'!$D:$D,Berechnungen!$A32)</f>
        <v>0</v>
      </c>
      <c r="BQ32" s="49">
        <f>SUMIFS('Spieltag 3'!$G:$G,'Spieltag 3'!$H:$H,Berechnungen!$A32)</f>
        <v>0</v>
      </c>
      <c r="BR32" s="49">
        <f>SUMIFS('Spieltag 3'!$M:$M,'Spieltag 3'!$L:$L,Berechnungen!$A32)</f>
        <v>0</v>
      </c>
      <c r="BS32" s="60">
        <f>SUMIFS('Spieltag 3'!$O:$O,'Spieltag 3'!$P:$P,Berechnungen!$A32)</f>
        <v>0</v>
      </c>
      <c r="BT32" s="59">
        <f>SUMIFS('Spieltag 3'!$G:$G,'Spieltag 3'!$D:$D,Berechnungen!$A32)</f>
        <v>0</v>
      </c>
      <c r="BU32" s="49">
        <f>SUMIFS('Spieltag 3'!$E:$E,'Spieltag 3'!$H:$H,Berechnungen!$A32)</f>
        <v>0</v>
      </c>
      <c r="BV32" s="49">
        <f>SUMIFS('Spieltag 3'!$O:$O,'Spieltag 3'!$L:$L,Berechnungen!$A32)</f>
        <v>0</v>
      </c>
      <c r="BW32" s="60">
        <f>SUMIFS('Spieltag 3'!$M:$M,'Spieltag 3'!$P:$P,Berechnungen!$A32)</f>
        <v>0</v>
      </c>
      <c r="BX32" s="48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50"/>
      <c r="CT32" s="48"/>
      <c r="CU32" s="48"/>
      <c r="CV32" s="49"/>
      <c r="CW32" s="49"/>
      <c r="CX32" s="49"/>
      <c r="CY32" s="50"/>
      <c r="CZ32" s="49"/>
      <c r="DA32" s="49"/>
      <c r="DB32" s="49"/>
      <c r="DC32" s="60"/>
      <c r="DD32" s="59"/>
      <c r="DE32" s="49"/>
      <c r="DF32" s="49"/>
      <c r="DG32" s="60"/>
      <c r="DH32" s="59"/>
      <c r="DI32" s="49"/>
      <c r="DJ32" s="49"/>
      <c r="DK32" s="60"/>
      <c r="DL32" s="59"/>
      <c r="DM32" s="49"/>
      <c r="DN32" s="49"/>
      <c r="DO32" s="60"/>
      <c r="DP32" s="48"/>
      <c r="DQ32" s="48"/>
      <c r="DR32" s="49"/>
      <c r="DS32" s="49"/>
      <c r="DT32" s="49"/>
      <c r="DU32" s="50"/>
      <c r="DV32" s="49"/>
      <c r="DW32" s="49"/>
      <c r="DX32" s="49"/>
      <c r="DY32" s="60"/>
      <c r="DZ32" s="59"/>
      <c r="EA32" s="49"/>
      <c r="EB32" s="49"/>
      <c r="EC32" s="60"/>
      <c r="ED32" s="59"/>
      <c r="EE32" s="49"/>
      <c r="EF32" s="49"/>
      <c r="EG32" s="60"/>
      <c r="EH32" s="59"/>
      <c r="EI32" s="49"/>
      <c r="EJ32" s="49"/>
      <c r="EK32" s="60"/>
      <c r="EL32" s="49">
        <f>COUNTIFS('Spieltag 1'!$D:$D,$A32,'Spieltag 1'!$C:$C,2)</f>
        <v>0</v>
      </c>
      <c r="EM32">
        <f t="shared" si="34"/>
        <v>0</v>
      </c>
      <c r="EN32">
        <f t="shared" si="35"/>
        <v>0</v>
      </c>
      <c r="EO32" s="49">
        <f>COUNTIFS('Spieltag 2'!$D:$D,$A32,'Spieltag 2'!$C:$C,2)</f>
        <v>0</v>
      </c>
      <c r="EP32">
        <f t="shared" si="36"/>
        <v>0</v>
      </c>
      <c r="EQ32">
        <f t="shared" si="37"/>
        <v>0</v>
      </c>
      <c r="ER32" s="49">
        <f>COUNTIFS('Spieltag 3'!$D:$D,$A32,'Spieltag 3'!$C:$C,2)</f>
        <v>0</v>
      </c>
      <c r="ES32">
        <f t="shared" si="38"/>
        <v>0</v>
      </c>
      <c r="ET32">
        <f t="shared" si="39"/>
        <v>0</v>
      </c>
      <c r="EU32" s="49"/>
      <c r="EX32" s="49"/>
      <c r="FA32" s="76">
        <f t="shared" si="44"/>
        <v>0</v>
      </c>
      <c r="FB32" s="76">
        <f t="shared" si="45"/>
        <v>0</v>
      </c>
      <c r="FC32" s="76">
        <f t="shared" si="46"/>
        <v>0</v>
      </c>
    </row>
    <row r="33" spans="1:159" ht="15.5" thickTop="1" thickBot="1">
      <c r="A33" s="23" t="s">
        <v>60</v>
      </c>
      <c r="B33" s="41"/>
      <c r="C33">
        <f t="shared" si="2"/>
        <v>24</v>
      </c>
      <c r="D33">
        <f t="shared" si="3"/>
        <v>12</v>
      </c>
      <c r="E33" s="48">
        <f t="shared" si="4"/>
        <v>0</v>
      </c>
      <c r="F33" s="49">
        <f t="shared" si="5"/>
        <v>0</v>
      </c>
      <c r="G33" s="49">
        <f t="shared" si="6"/>
        <v>0</v>
      </c>
      <c r="H33" s="49">
        <f t="shared" si="7"/>
        <v>0</v>
      </c>
      <c r="I33" s="50">
        <f t="shared" si="8"/>
        <v>0</v>
      </c>
      <c r="J33" s="48">
        <f>COUNTIF('Spieltag 1'!$A:$T,Berechnungen!$A33)</f>
        <v>0</v>
      </c>
      <c r="K33" s="51">
        <f t="shared" si="9"/>
        <v>0</v>
      </c>
      <c r="L33" s="52">
        <f t="shared" si="10"/>
        <v>0</v>
      </c>
      <c r="M33" s="52">
        <f t="shared" si="11"/>
        <v>0</v>
      </c>
      <c r="N33" s="52">
        <f t="shared" si="12"/>
        <v>0</v>
      </c>
      <c r="O33" s="53">
        <f t="shared" si="13"/>
        <v>0</v>
      </c>
      <c r="P33" s="62">
        <f>COUNTIFS('Spieltag 1'!$D:$D,$A33,'Spieltag 1'!$C:$C,0)+COUNTIFS('Spieltag 1'!$D:$D,$A33,'Spieltag 1'!$C:$C,1)+COUNTIFS('Spieltag 1'!$D:$D,$A33,'Spieltag 1'!$C:$C,2)</f>
        <v>0</v>
      </c>
      <c r="Q33" s="62">
        <f>COUNTIFS('Spieltag 1'!$H:$H,$A33,'Spieltag 1'!$I:$I,0)+COUNTIFS('Spieltag 1'!$H:$H,$A33,'Spieltag 1'!$I:$I,1)+COUNTIFS('Spieltag 1'!$H:$H,$A33,'Spieltag 1'!$I:$I,2)</f>
        <v>0</v>
      </c>
      <c r="R33" s="62">
        <f>COUNTIFS('Spieltag 1'!$L:$L,$A33,'Spieltag 1'!$K:$K,0)+COUNTIFS('Spieltag 1'!$L:$L,$A33,'Spieltag 1'!$K:$K,1)+COUNTIFS('Spieltag 1'!$L:$L,$A33,'Spieltag 1'!$K:$K,2)</f>
        <v>0</v>
      </c>
      <c r="S33" s="63">
        <f>COUNTIFS('Spieltag 1'!$P:$P,$A33,'Spieltag 1'!$Q:$Q,0)+COUNTIFS('Spieltag 1'!$P:$P,$A33,'Spieltag 1'!$Q:$Q,1)+COUNTIFS('Spieltag 1'!$P:$P,$A33,'Spieltag 1'!$Q:$Q,2)</f>
        <v>0</v>
      </c>
      <c r="T33" s="61">
        <f>SUMIFS('Spieltag 1'!$C:$C,'Spieltag 1'!$D:$D,Berechnungen!$A33)</f>
        <v>0</v>
      </c>
      <c r="U33" s="62">
        <f>SUMIFS('Spieltag 1'!$I:$I,'Spieltag 1'!$H:$H,Berechnungen!$A33)</f>
        <v>0</v>
      </c>
      <c r="V33" s="62">
        <f>SUMIFS('Spieltag 1'!$K:$K,'Spieltag 1'!$L:$L,Berechnungen!$A33)</f>
        <v>0</v>
      </c>
      <c r="W33" s="63">
        <f>SUMIFS('Spieltag 1'!$Q:$Q,'Spieltag 1'!$P:$P,Berechnungen!$A33)</f>
        <v>0</v>
      </c>
      <c r="X33" s="61">
        <f>SUMIFS('Spieltag 1'!$E:$E,'Spieltag 1'!$D:$D,Berechnungen!$A33)</f>
        <v>0</v>
      </c>
      <c r="Y33" s="62">
        <f>SUMIFS('Spieltag 1'!$G:$G,'Spieltag 1'!$H:$H,Berechnungen!$A33)</f>
        <v>0</v>
      </c>
      <c r="Z33" s="62">
        <f>SUMIFS('Spieltag 1'!$M:$M,'Spieltag 1'!$L:$L,Berechnungen!$A33)</f>
        <v>0</v>
      </c>
      <c r="AA33" s="63">
        <f>SUMIFS('Spieltag 1'!$O:$O,'Spieltag 1'!$P:$P,Berechnungen!$A33)</f>
        <v>0</v>
      </c>
      <c r="AB33" s="61">
        <f>SUMIFS('Spieltag 1'!$G:$G,'Spieltag 1'!$D:$D,Berechnungen!$A33)</f>
        <v>0</v>
      </c>
      <c r="AC33" s="62">
        <f>SUMIFS('Spieltag 1'!$E:$E,'Spieltag 1'!$H:$H,Berechnungen!$A33)</f>
        <v>0</v>
      </c>
      <c r="AD33" s="62">
        <f>SUMIFS('Spieltag 1'!$O:$O,'Spieltag 1'!$L:$L,Berechnungen!$A33)</f>
        <v>0</v>
      </c>
      <c r="AE33" s="63">
        <f>SUMIFS('Spieltag 1'!$M:$M,'Spieltag 1'!$P:$P,Berechnungen!$A33)</f>
        <v>0</v>
      </c>
      <c r="AF33" s="48">
        <f>COUNTIF('Spieltag 2'!$A:$T,Berechnungen!$A33)</f>
        <v>8</v>
      </c>
      <c r="AG33" s="51">
        <f t="shared" si="14"/>
        <v>0</v>
      </c>
      <c r="AH33" s="52">
        <f t="shared" si="15"/>
        <v>0</v>
      </c>
      <c r="AI33" s="52">
        <f t="shared" si="16"/>
        <v>0</v>
      </c>
      <c r="AJ33" s="52">
        <f t="shared" si="17"/>
        <v>0</v>
      </c>
      <c r="AK33" s="53">
        <f t="shared" si="18"/>
        <v>0</v>
      </c>
      <c r="AL33" s="49">
        <f>COUNTIFS('Spieltag 2'!$D:$D,$A33,'Spieltag 2'!$C:$C,0)+COUNTIFS('Spieltag 2'!$D:$D,$A33,'Spieltag 2'!$C:$C,1)+COUNTIFS('Spieltag 2'!$D:$D,$A33,'Spieltag 2'!$C:$C,2)</f>
        <v>0</v>
      </c>
      <c r="AM33" s="49">
        <f>COUNTIFS('Spieltag 2'!$H:$H,$A33,'Spieltag 2'!$I:$I,0)+COUNTIFS('Spieltag 2'!$H:$H,$A33,'Spieltag 2'!$I:$I,1)+COUNTIFS('Spieltag 2'!$H:$H,$A33,'Spieltag 2'!$I:$I,2)</f>
        <v>0</v>
      </c>
      <c r="AN33" s="49">
        <f>COUNTIFS('Spieltag 2'!$L:$L,$A33,'Spieltag 2'!$K:$K,0)+COUNTIFS('Spieltag 2'!$L:$L,$A33,'Spieltag 2'!$K:$K,1)+COUNTIFS('Spieltag 2'!$L:$L,$A33,'Spieltag 2'!$K:$K,2)</f>
        <v>0</v>
      </c>
      <c r="AO33" s="60">
        <f>COUNTIFS('Spieltag 2'!$P:$P,$A33,'Spieltag 2'!$Q:$Q,0)+COUNTIFS('Spieltag 2'!$P:$P,$A33,'Spieltag 2'!$Q:$Q,1)+COUNTIFS('Spieltag 2'!$P:$P,$A33,'Spieltag 2'!$Q:$Q,2)</f>
        <v>0</v>
      </c>
      <c r="AP33" s="59">
        <f>SUMIFS('Spieltag 2'!$C:$C,'Spieltag 2'!$D:$D,Berechnungen!$A33)</f>
        <v>0</v>
      </c>
      <c r="AQ33" s="49">
        <f>SUMIFS('Spieltag 2'!$I:$I,'Spieltag 2'!$H:$H,Berechnungen!$A33)</f>
        <v>0</v>
      </c>
      <c r="AR33" s="49">
        <f>SUMIFS('Spieltag 2'!$K:$K,'Spieltag 2'!$L:$L,Berechnungen!$A33)</f>
        <v>0</v>
      </c>
      <c r="AS33" s="60">
        <f>SUMIFS('Spieltag 2'!$Q:$Q,'Spieltag 2'!$P:$P,Berechnungen!$A33)</f>
        <v>0</v>
      </c>
      <c r="AT33" s="59">
        <f>SUMIFS('Spieltag 2'!$E:$E,'Spieltag 2'!$D:$D,Berechnungen!$A33)</f>
        <v>0</v>
      </c>
      <c r="AU33" s="49">
        <f>SUMIFS('Spieltag 2'!$G:$G,'Spieltag 2'!$H:$H,Berechnungen!$A33)</f>
        <v>0</v>
      </c>
      <c r="AV33" s="49">
        <f>SUMIFS('Spieltag 2'!$M:$M,'Spieltag 2'!$L:$L,Berechnungen!$A33)</f>
        <v>0</v>
      </c>
      <c r="AW33" s="60">
        <f>SUMIFS('Spieltag 2'!$O:$O,'Spieltag 2'!$P:$P,Berechnungen!$A33)</f>
        <v>0</v>
      </c>
      <c r="AX33" s="59">
        <f>SUMIFS('Spieltag 2'!$G:$G,'Spieltag 2'!$D:$D,Berechnungen!$A33)</f>
        <v>0</v>
      </c>
      <c r="AY33" s="49">
        <f>SUMIFS('Spieltag 2'!$E:$E,'Spieltag 2'!$H:$H,Berechnungen!$A33)</f>
        <v>0</v>
      </c>
      <c r="AZ33" s="49">
        <f>SUMIFS('Spieltag 2'!$O:$O,'Spieltag 2'!$L:$L,Berechnungen!$A33)</f>
        <v>0</v>
      </c>
      <c r="BA33" s="60">
        <f>SUMIFS('Spieltag 2'!$M:$M,'Spieltag 2'!$P:$P,Berechnungen!$A33)</f>
        <v>0</v>
      </c>
      <c r="BB33" s="48">
        <f>COUNTIF('Spieltag 3'!$A:$T,Berechnungen!$A33)</f>
        <v>4</v>
      </c>
      <c r="BC33" s="51">
        <f t="shared" si="19"/>
        <v>0</v>
      </c>
      <c r="BD33" s="52">
        <f t="shared" si="20"/>
        <v>0</v>
      </c>
      <c r="BE33" s="52">
        <f t="shared" si="21"/>
        <v>0</v>
      </c>
      <c r="BF33" s="52">
        <f t="shared" si="22"/>
        <v>0</v>
      </c>
      <c r="BG33" s="53">
        <f t="shared" si="23"/>
        <v>0</v>
      </c>
      <c r="BH33" s="49">
        <f>COUNTIFS('Spieltag 3'!$D:$D,$A33,'Spieltag 3'!$C:$C,0)+COUNTIFS('Spieltag 3'!$D:$D,$A33,'Spieltag 3'!$C:$C,1)+COUNTIFS('Spieltag 3'!$D:$D,$A33,'Spieltag 3'!$C:$C,2)</f>
        <v>0</v>
      </c>
      <c r="BI33" s="49">
        <f>COUNTIFS('Spieltag 3'!$H:$H,$A33,'Spieltag 3'!$I:$I,0)+COUNTIFS('Spieltag 3'!$H:$H,$A33,'Spieltag 3'!$I:$I,1)+COUNTIFS('Spieltag 3'!$H:$H,$A33,'Spieltag 3'!$I:$I,2)</f>
        <v>0</v>
      </c>
      <c r="BJ33" s="49">
        <f>COUNTIFS('Spieltag 3'!$L:$L,$A33,'Spieltag 3'!$K:$K,0)+COUNTIFS('Spieltag 3'!$L:$L,$A33,'Spieltag 3'!$K:$K,1)+COUNTIFS('Spieltag 3'!$L:$L,$A33,'Spieltag 3'!$K:$K,2)</f>
        <v>0</v>
      </c>
      <c r="BK33" s="60">
        <f>COUNTIFS('Spieltag 3'!$P:$P,$A33,'Spieltag 3'!$Q:$Q,0)+COUNTIFS('Spieltag 3'!$P:$P,$A33,'Spieltag 3'!$Q:$Q,1)+COUNTIFS('Spieltag 3'!$P:$P,$A33,'Spieltag 3'!$Q:$Q,2)</f>
        <v>0</v>
      </c>
      <c r="BL33" s="59">
        <f>SUMIFS('Spieltag 3'!$C:$C,'Spieltag 3'!$D:$D,Berechnungen!$A33)</f>
        <v>0</v>
      </c>
      <c r="BM33" s="49">
        <f>SUMIFS('Spieltag 3'!$I:$I,'Spieltag 3'!$H:$H,Berechnungen!$A33)</f>
        <v>0</v>
      </c>
      <c r="BN33" s="49">
        <f>SUMIFS('Spieltag 3'!$K:$K,'Spieltag 3'!$L:$L,Berechnungen!$A33)</f>
        <v>0</v>
      </c>
      <c r="BO33" s="60">
        <f>SUMIFS('Spieltag 3'!$Q:$Q,'Spieltag 3'!$P:$P,Berechnungen!$A33)</f>
        <v>0</v>
      </c>
      <c r="BP33" s="59">
        <f>SUMIFS('Spieltag 3'!$E:$E,'Spieltag 3'!$D:$D,Berechnungen!$A33)</f>
        <v>0</v>
      </c>
      <c r="BQ33" s="49">
        <f>SUMIFS('Spieltag 3'!$G:$G,'Spieltag 3'!$H:$H,Berechnungen!$A33)</f>
        <v>0</v>
      </c>
      <c r="BR33" s="49">
        <f>SUMIFS('Spieltag 3'!$M:$M,'Spieltag 3'!$L:$L,Berechnungen!$A33)</f>
        <v>0</v>
      </c>
      <c r="BS33" s="60">
        <f>SUMIFS('Spieltag 3'!$O:$O,'Spieltag 3'!$P:$P,Berechnungen!$A33)</f>
        <v>0</v>
      </c>
      <c r="BT33" s="59">
        <f>SUMIFS('Spieltag 3'!$G:$G,'Spieltag 3'!$D:$D,Berechnungen!$A33)</f>
        <v>0</v>
      </c>
      <c r="BU33" s="49">
        <f>SUMIFS('Spieltag 3'!$E:$E,'Spieltag 3'!$H:$H,Berechnungen!$A33)</f>
        <v>0</v>
      </c>
      <c r="BV33" s="49">
        <f>SUMIFS('Spieltag 3'!$O:$O,'Spieltag 3'!$L:$L,Berechnungen!$A33)</f>
        <v>0</v>
      </c>
      <c r="BW33" s="60">
        <f>SUMIFS('Spieltag 3'!$M:$M,'Spieltag 3'!$P:$P,Berechnungen!$A33)</f>
        <v>0</v>
      </c>
      <c r="BX33" s="48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50"/>
      <c r="CT33" s="48"/>
      <c r="CU33" s="48"/>
      <c r="CV33" s="49"/>
      <c r="CW33" s="49"/>
      <c r="CX33" s="49"/>
      <c r="CY33" s="50"/>
      <c r="CZ33" s="49"/>
      <c r="DA33" s="49"/>
      <c r="DB33" s="49"/>
      <c r="DC33" s="60"/>
      <c r="DD33" s="59"/>
      <c r="DE33" s="49"/>
      <c r="DF33" s="49"/>
      <c r="DG33" s="60"/>
      <c r="DH33" s="59"/>
      <c r="DI33" s="49"/>
      <c r="DJ33" s="49"/>
      <c r="DK33" s="60"/>
      <c r="DL33" s="59"/>
      <c r="DM33" s="49"/>
      <c r="DN33" s="49"/>
      <c r="DO33" s="60"/>
      <c r="DP33" s="48"/>
      <c r="DQ33" s="48"/>
      <c r="DR33" s="49"/>
      <c r="DS33" s="49"/>
      <c r="DT33" s="49"/>
      <c r="DU33" s="50"/>
      <c r="DV33" s="49"/>
      <c r="DW33" s="49"/>
      <c r="DX33" s="49"/>
      <c r="DY33" s="60"/>
      <c r="DZ33" s="59"/>
      <c r="EA33" s="49"/>
      <c r="EB33" s="49"/>
      <c r="EC33" s="60"/>
      <c r="ED33" s="59"/>
      <c r="EE33" s="49"/>
      <c r="EF33" s="49"/>
      <c r="EG33" s="60"/>
      <c r="EH33" s="59"/>
      <c r="EI33" s="49"/>
      <c r="EJ33" s="49"/>
      <c r="EK33" s="60"/>
      <c r="EL33" s="49">
        <f>COUNTIFS('Spieltag 1'!$D:$D,$A33,'Spieltag 1'!$C:$C,2)</f>
        <v>0</v>
      </c>
      <c r="EM33">
        <f t="shared" si="34"/>
        <v>0</v>
      </c>
      <c r="EN33">
        <f t="shared" si="35"/>
        <v>0</v>
      </c>
      <c r="EO33" s="49">
        <f>COUNTIFS('Spieltag 2'!$D:$D,$A33,'Spieltag 2'!$C:$C,2)</f>
        <v>0</v>
      </c>
      <c r="EP33">
        <f t="shared" si="36"/>
        <v>0</v>
      </c>
      <c r="EQ33">
        <f t="shared" si="37"/>
        <v>0</v>
      </c>
      <c r="ER33" s="49">
        <f>COUNTIFS('Spieltag 3'!$D:$D,$A33,'Spieltag 3'!$C:$C,2)</f>
        <v>0</v>
      </c>
      <c r="ES33">
        <f t="shared" si="38"/>
        <v>0</v>
      </c>
      <c r="ET33">
        <f t="shared" si="39"/>
        <v>0</v>
      </c>
      <c r="EU33" s="49"/>
      <c r="EX33" s="49"/>
      <c r="FA33" s="76">
        <f t="shared" si="44"/>
        <v>0</v>
      </c>
      <c r="FB33" s="76">
        <f t="shared" si="45"/>
        <v>0</v>
      </c>
      <c r="FC33" s="76">
        <f t="shared" si="46"/>
        <v>0</v>
      </c>
    </row>
    <row r="34" spans="1:159">
      <c r="A34" s="42" t="s">
        <v>62</v>
      </c>
      <c r="D34">
        <f t="shared" si="3"/>
        <v>10</v>
      </c>
      <c r="E34" s="48">
        <f t="shared" si="4"/>
        <v>0</v>
      </c>
      <c r="F34" s="49">
        <f t="shared" si="5"/>
        <v>0</v>
      </c>
      <c r="G34" s="49">
        <f t="shared" si="6"/>
        <v>0</v>
      </c>
      <c r="H34" s="49">
        <f t="shared" si="7"/>
        <v>0</v>
      </c>
      <c r="I34" s="50">
        <f t="shared" si="8"/>
        <v>0</v>
      </c>
      <c r="J34" s="48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  <c r="AF34" s="48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50"/>
      <c r="BB34" s="48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50"/>
      <c r="BX34" s="45">
        <f>COUNTIF('Spieltag 3'!$A:$T,Berechnungen!$A34)</f>
        <v>1</v>
      </c>
      <c r="BY34" s="45">
        <f>SUM(CD34:CG34)</f>
        <v>0</v>
      </c>
      <c r="BZ34" s="46">
        <f>SUM(CH34:CK34)</f>
        <v>0</v>
      </c>
      <c r="CA34" s="46">
        <f>SUM(CL34:CO34)</f>
        <v>0</v>
      </c>
      <c r="CB34" s="46">
        <f>SUM(CP34:CS34)</f>
        <v>0</v>
      </c>
      <c r="CC34" s="47">
        <f>CA34-CB34</f>
        <v>0</v>
      </c>
      <c r="CD34" s="46">
        <f>COUNTIFS('Spieltag 3'!$D:$D,$A34,'Spieltag 3'!$C:$C,0)+COUNTIFS('Spieltag 3'!$D:$D,$A34,'Spieltag 3'!$C:$C,1)+COUNTIFS('Spieltag 3'!$D:$D,$A34,'Spieltag 3'!$C:$C,2)</f>
        <v>0</v>
      </c>
      <c r="CE34" s="46">
        <f>COUNTIFS('Spieltag 3'!$H:$H,$A34,'Spieltag 3'!$I:$I,0)+COUNTIFS('Spieltag 3'!$H:$H,$A34,'Spieltag 3'!$I:$I,1)+COUNTIFS('Spieltag 3'!$H:$H,$A34,'Spieltag 3'!$I:$I,2)</f>
        <v>0</v>
      </c>
      <c r="CF34" s="46">
        <f>COUNTIFS('Spieltag 3'!$L:$L,$A34,'Spieltag 3'!$K:$K,0)+COUNTIFS('Spieltag 3'!$L:$L,$A34,'Spieltag 3'!$K:$K,1)+COUNTIFS('Spieltag 3'!$L:$L,$A34,'Spieltag 3'!$K:$K,2)</f>
        <v>0</v>
      </c>
      <c r="CG34" s="67">
        <f>COUNTIFS('Spieltag 3'!$P:$P,$A34,'Spieltag 3'!$Q:$Q,0)+COUNTIFS('Spieltag 3'!$P:$P,$A34,'Spieltag 3'!$Q:$Q,1)+COUNTIFS('Spieltag 3'!$P:$P,$A34,'Spieltag 3'!$Q:$Q,2)</f>
        <v>0</v>
      </c>
      <c r="CH34" s="68">
        <f>SUMIFS('Spieltag 3'!$C:$C,'Spieltag 3'!$D:$D,Berechnungen!$A34)</f>
        <v>0</v>
      </c>
      <c r="CI34" s="46">
        <f>SUMIFS('Spieltag 3'!$I:$I,'Spieltag 3'!$H:$H,Berechnungen!$A34)</f>
        <v>0</v>
      </c>
      <c r="CJ34" s="46">
        <f>SUMIFS('Spieltag 3'!$K:$K,'Spieltag 3'!$L:$L,Berechnungen!$A34)</f>
        <v>0</v>
      </c>
      <c r="CK34" s="67">
        <f>SUMIFS('Spieltag 3'!$Q:$Q,'Spieltag 3'!$P:$P,Berechnungen!$A34)</f>
        <v>0</v>
      </c>
      <c r="CL34" s="68">
        <f>SUMIFS('Spieltag 3'!$E:$E,'Spieltag 3'!$D:$D,Berechnungen!$A34)</f>
        <v>0</v>
      </c>
      <c r="CM34" s="46">
        <f>SUMIFS('Spieltag 3'!$G:$G,'Spieltag 3'!$H:$H,Berechnungen!$A34)</f>
        <v>0</v>
      </c>
      <c r="CN34" s="46">
        <f>SUMIFS('Spieltag 3'!$M:$M,'Spieltag 3'!$L:$L,Berechnungen!$A34)</f>
        <v>0</v>
      </c>
      <c r="CO34" s="67">
        <f>SUMIFS('Spieltag 3'!$O:$O,'Spieltag 3'!$P:$P,Berechnungen!$A34)</f>
        <v>0</v>
      </c>
      <c r="CP34" s="68">
        <f>SUMIFS('Spieltag 3'!$G:$G,'Spieltag 3'!$D:$D,Berechnungen!$A34)</f>
        <v>0</v>
      </c>
      <c r="CQ34" s="46">
        <f>SUMIFS('Spieltag 3'!$E:$E,'Spieltag 3'!$H:$H,Berechnungen!$A34)</f>
        <v>0</v>
      </c>
      <c r="CR34" s="46">
        <f>SUMIFS('Spieltag 3'!$O:$O,'Spieltag 3'!$L:$L,Berechnungen!$A34)</f>
        <v>0</v>
      </c>
      <c r="CS34" s="67">
        <f>SUMIFS('Spieltag 3'!$M:$M,'Spieltag 3'!$P:$P,Berechnungen!$A34)</f>
        <v>0</v>
      </c>
      <c r="CT34" s="45">
        <f>COUNTIF('Spieltag 4'!$A:$T,Berechnungen!$A34)</f>
        <v>5</v>
      </c>
      <c r="CU34" s="45">
        <f t="shared" si="24"/>
        <v>0</v>
      </c>
      <c r="CV34" s="46">
        <f t="shared" si="25"/>
        <v>0</v>
      </c>
      <c r="CW34" s="46">
        <f t="shared" si="26"/>
        <v>0</v>
      </c>
      <c r="CX34" s="46">
        <f t="shared" si="27"/>
        <v>0</v>
      </c>
      <c r="CY34" s="47">
        <f t="shared" si="28"/>
        <v>0</v>
      </c>
      <c r="CZ34" s="46">
        <f>COUNTIFS('Spieltag 4'!$D:$D,$A34,'Spieltag 4'!$C:$C,0)+COUNTIFS('Spieltag 4'!$D:$D,$A34,'Spieltag 4'!$C:$C,1)+COUNTIFS('Spieltag 4'!$D:$D,$A34,'Spieltag 4'!$C:$C,2)</f>
        <v>0</v>
      </c>
      <c r="DA34" s="46">
        <f>COUNTIFS('Spieltag 4'!$H:$H,$A34,'Spieltag 4'!$I:$I,0)+COUNTIFS('Spieltag 4'!$H:$H,$A34,'Spieltag 4'!$I:$I,1)+COUNTIFS('Spieltag 4'!$H:$H,$A34,'Spieltag 4'!$I:$I,2)</f>
        <v>0</v>
      </c>
      <c r="DB34" s="46">
        <f>COUNTIFS('Spieltag 4'!$L:$L,$A34,'Spieltag 4'!$K:$K,0)+COUNTIFS('Spieltag 4'!$L:$L,$A34,'Spieltag 4'!$K:$K,1)+COUNTIFS('Spieltag 4'!$L:$L,$A34,'Spieltag 4'!$K:$K,2)</f>
        <v>0</v>
      </c>
      <c r="DC34" s="67">
        <f>COUNTIFS('Spieltag 4'!$P:$P,$A34,'Spieltag 4'!$Q:$Q,0)+COUNTIFS('Spieltag 4'!$P:$P,$A34,'Spieltag 4'!$Q:$Q,1)+COUNTIFS('Spieltag 4'!$P:$P,$A34,'Spieltag 4'!$Q:$Q,2)</f>
        <v>0</v>
      </c>
      <c r="DD34" s="68">
        <f>SUMIFS('Spieltag 4'!$C:$C,'Spieltag 4'!$D:$D,Berechnungen!$A34)</f>
        <v>0</v>
      </c>
      <c r="DE34" s="46">
        <f>SUMIFS('Spieltag 4'!$I:$I,'Spieltag 4'!$H:$H,Berechnungen!$A34)</f>
        <v>0</v>
      </c>
      <c r="DF34" s="46">
        <f>SUMIFS('Spieltag 4'!$K:$K,'Spieltag 4'!$L:$L,Berechnungen!$A34)</f>
        <v>0</v>
      </c>
      <c r="DG34" s="67">
        <f>SUMIFS('Spieltag 4'!$Q:$Q,'Spieltag 4'!$P:$P,Berechnungen!$A34)</f>
        <v>0</v>
      </c>
      <c r="DH34" s="68">
        <f>SUMIFS('Spieltag 4'!$E:$E,'Spieltag 4'!$D:$D,Berechnungen!$A34)</f>
        <v>0</v>
      </c>
      <c r="DI34" s="46">
        <f>SUMIFS('Spieltag 4'!$G:$G,'Spieltag 4'!$H:$H,Berechnungen!$A34)</f>
        <v>0</v>
      </c>
      <c r="DJ34" s="46">
        <f>SUMIFS('Spieltag 4'!$M:$M,'Spieltag 4'!$L:$L,Berechnungen!$A34)</f>
        <v>0</v>
      </c>
      <c r="DK34" s="67">
        <f>SUMIFS('Spieltag 4'!$O:$O,'Spieltag 4'!$P:$P,Berechnungen!$A34)</f>
        <v>0</v>
      </c>
      <c r="DL34" s="68">
        <f>SUMIFS('Spieltag 4'!$G:$G,'Spieltag 4'!$D:$D,Berechnungen!$A34)</f>
        <v>0</v>
      </c>
      <c r="DM34" s="46">
        <f>SUMIFS('Spieltag 4'!$E:$E,'Spieltag 4'!$H:$H,Berechnungen!$A34)</f>
        <v>0</v>
      </c>
      <c r="DN34" s="46">
        <f>SUMIFS('Spieltag 4'!$O:$O,'Spieltag 4'!$L:$L,Berechnungen!$A34)</f>
        <v>0</v>
      </c>
      <c r="DO34" s="47">
        <f>SUMIFS('Spieltag 4'!$M:$M,'Spieltag 4'!$P:$P,Berechnungen!$A34)</f>
        <v>0</v>
      </c>
      <c r="DP34" s="45">
        <f>COUNTIF('Spieltag 5'!$A:$T,Berechnungen!$A34)</f>
        <v>4</v>
      </c>
      <c r="DQ34" s="45">
        <f t="shared" si="29"/>
        <v>0</v>
      </c>
      <c r="DR34" s="46">
        <f t="shared" si="30"/>
        <v>0</v>
      </c>
      <c r="DS34" s="46">
        <f t="shared" si="31"/>
        <v>0</v>
      </c>
      <c r="DT34" s="46">
        <f t="shared" si="32"/>
        <v>0</v>
      </c>
      <c r="DU34" s="47">
        <f t="shared" si="33"/>
        <v>0</v>
      </c>
      <c r="DV34" s="46">
        <f>COUNTIFS('Spieltag 5'!$D:$D,$A34,'Spieltag 5'!$C:$C,0)+COUNTIFS('Spieltag 5'!$D:$D,$A34,'Spieltag 5'!$C:$C,1)+COUNTIFS('Spieltag 5'!$D:$D,$A34,'Spieltag 5'!$C:$C,2)</f>
        <v>0</v>
      </c>
      <c r="DW34" s="46">
        <f>COUNTIFS('Spieltag 5'!$H:$H,$A34,'Spieltag 5'!$I:$I,0)+COUNTIFS('Spieltag 5'!$H:$H,$A34,'Spieltag 5'!$I:$I,1)+COUNTIFS('Spieltag 5'!$H:$H,$A34,'Spieltag 5'!$I:$I,2)</f>
        <v>0</v>
      </c>
      <c r="DX34" s="46">
        <f>COUNTIFS('Spieltag 5'!$L:$L,$A34,'Spieltag 5'!$K:$K,0)+COUNTIFS('Spieltag 5'!$L:$L,$A34,'Spieltag 5'!$K:$K,1)+COUNTIFS('Spieltag 5'!$L:$L,$A34,'Spieltag 5'!$K:$K,2)</f>
        <v>0</v>
      </c>
      <c r="DY34" s="67">
        <f>COUNTIFS('Spieltag 5'!$P:$P,$A34,'Spieltag 5'!$Q:$Q,0)+COUNTIFS('Spieltag 5'!$P:$P,$A34,'Spieltag 5'!$Q:$Q,1)+COUNTIFS('Spieltag 5'!$P:$P,$A34,'Spieltag 5'!$Q:$Q,2)</f>
        <v>0</v>
      </c>
      <c r="DZ34" s="68">
        <f>SUMIFS('Spieltag 5'!$C:$C,'Spieltag 5'!$D:$D,Berechnungen!$A34)</f>
        <v>0</v>
      </c>
      <c r="EA34" s="46">
        <f>SUMIFS('Spieltag 5'!$I:$I,'Spieltag 5'!$H:$H,Berechnungen!$A34)</f>
        <v>0</v>
      </c>
      <c r="EB34" s="46">
        <f>SUMIFS('Spieltag 5'!$K:$K,'Spieltag 5'!$L:$L,Berechnungen!$A34)</f>
        <v>0</v>
      </c>
      <c r="EC34" s="67">
        <f>SUMIFS('Spieltag 5'!$Q:$Q,'Spieltag 5'!$P:$P,Berechnungen!$A34)</f>
        <v>0</v>
      </c>
      <c r="ED34" s="68">
        <f>SUMIFS('Spieltag 5'!$E:$E,'Spieltag 5'!$D:$D,Berechnungen!$A34)</f>
        <v>0</v>
      </c>
      <c r="EE34" s="46">
        <f>SUMIFS('Spieltag 5'!$G:$G,'Spieltag 5'!$H:$H,Berechnungen!$A34)</f>
        <v>0</v>
      </c>
      <c r="EF34" s="46">
        <f>SUMIFS('Spieltag 5'!$M:$M,'Spieltag 5'!$L:$L,Berechnungen!$A34)</f>
        <v>0</v>
      </c>
      <c r="EG34" s="67">
        <f>SUMIFS('Spieltag 5'!$O:$O,'Spieltag 5'!$P:$P,Berechnungen!$A34)</f>
        <v>0</v>
      </c>
      <c r="EH34" s="68">
        <f>SUMIFS('Spieltag 5'!$G:$G,'Spieltag 5'!$D:$D,Berechnungen!$A34)</f>
        <v>0</v>
      </c>
      <c r="EI34" s="46">
        <f>SUMIFS('Spieltag 5'!$E:$E,'Spieltag 5'!$H:$H,Berechnungen!$A34)</f>
        <v>0</v>
      </c>
      <c r="EJ34" s="46">
        <f>SUMIFS('Spieltag 5'!$O:$O,'Spieltag 5'!$L:$L,Berechnungen!$A34)</f>
        <v>0</v>
      </c>
      <c r="EK34" s="47">
        <f>SUMIFS('Spieltag 5'!$M:$M,'Spieltag 5'!$P:$P,Berechnungen!$A34)</f>
        <v>0</v>
      </c>
      <c r="ER34" s="49">
        <f>COUNTIFS('Spieltag 3'!$D:$D,$A34,'Spieltag 3'!$C:$C,2)</f>
        <v>0</v>
      </c>
      <c r="ES34">
        <f>BZ34-(ER34*2)</f>
        <v>0</v>
      </c>
      <c r="ET34">
        <f>BY34-ER34-ES34</f>
        <v>0</v>
      </c>
      <c r="EU34" s="49">
        <f>COUNTIFS('Spieltag 4'!$D:$D,$A34,'Spieltag 4'!$C:$C,2)</f>
        <v>0</v>
      </c>
      <c r="EV34">
        <f t="shared" si="40"/>
        <v>0</v>
      </c>
      <c r="EW34">
        <f t="shared" si="41"/>
        <v>0</v>
      </c>
      <c r="EX34" s="49">
        <f>COUNTIFS('Spieltag 5'!$D:$D,$A34,'Spieltag 5'!$C:$C,2)</f>
        <v>0</v>
      </c>
      <c r="EY34">
        <f t="shared" si="42"/>
        <v>0</v>
      </c>
      <c r="EZ34">
        <f t="shared" si="43"/>
        <v>0</v>
      </c>
      <c r="FA34" s="76">
        <f t="shared" si="44"/>
        <v>0</v>
      </c>
      <c r="FB34" s="76">
        <f t="shared" si="45"/>
        <v>0</v>
      </c>
      <c r="FC34" s="76">
        <f t="shared" si="46"/>
        <v>0</v>
      </c>
    </row>
    <row r="35" spans="1:159">
      <c r="A35" s="43" t="s">
        <v>74</v>
      </c>
      <c r="D35">
        <f t="shared" si="3"/>
        <v>10</v>
      </c>
      <c r="E35" s="48">
        <f t="shared" si="4"/>
        <v>0</v>
      </c>
      <c r="F35" s="49">
        <f t="shared" si="5"/>
        <v>0</v>
      </c>
      <c r="G35" s="49">
        <f t="shared" si="6"/>
        <v>0</v>
      </c>
      <c r="H35" s="49">
        <f t="shared" si="7"/>
        <v>0</v>
      </c>
      <c r="I35" s="50">
        <f t="shared" si="8"/>
        <v>0</v>
      </c>
      <c r="J35" s="48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48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50"/>
      <c r="BB35" s="48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50"/>
      <c r="BX35" s="48">
        <f>COUNTIF('Spieltag 3'!$A:$T,Berechnungen!$A35)</f>
        <v>1</v>
      </c>
      <c r="BY35" s="48">
        <f t="shared" ref="BY35:BY46" si="47">SUM(CD35:CG35)</f>
        <v>0</v>
      </c>
      <c r="BZ35" s="49">
        <f t="shared" ref="BZ35:BZ46" si="48">SUM(CH35:CK35)</f>
        <v>0</v>
      </c>
      <c r="CA35" s="49">
        <f t="shared" ref="CA35:CA46" si="49">SUM(CL35:CO35)</f>
        <v>0</v>
      </c>
      <c r="CB35" s="49">
        <f t="shared" ref="CB35:CB46" si="50">SUM(CP35:CS35)</f>
        <v>0</v>
      </c>
      <c r="CC35" s="50">
        <f t="shared" ref="CC35:CC46" si="51">CA35-CB35</f>
        <v>0</v>
      </c>
      <c r="CD35" s="49">
        <f>COUNTIFS('Spieltag 3'!$D:$D,$A35,'Spieltag 3'!$C:$C,0)+COUNTIFS('Spieltag 3'!$D:$D,$A35,'Spieltag 3'!$C:$C,1)+COUNTIFS('Spieltag 3'!$D:$D,$A35,'Spieltag 3'!$C:$C,2)</f>
        <v>0</v>
      </c>
      <c r="CE35" s="49">
        <f>COUNTIFS('Spieltag 3'!$H:$H,$A35,'Spieltag 3'!$I:$I,0)+COUNTIFS('Spieltag 3'!$H:$H,$A35,'Spieltag 3'!$I:$I,1)+COUNTIFS('Spieltag 3'!$H:$H,$A35,'Spieltag 3'!$I:$I,2)</f>
        <v>0</v>
      </c>
      <c r="CF35" s="49">
        <f>COUNTIFS('Spieltag 3'!$L:$L,$A35,'Spieltag 3'!$K:$K,0)+COUNTIFS('Spieltag 3'!$L:$L,$A35,'Spieltag 3'!$K:$K,1)+COUNTIFS('Spieltag 3'!$L:$L,$A35,'Spieltag 3'!$K:$K,2)</f>
        <v>0</v>
      </c>
      <c r="CG35" s="60">
        <f>COUNTIFS('Spieltag 3'!$P:$P,$A35,'Spieltag 3'!$Q:$Q,0)+COUNTIFS('Spieltag 3'!$P:$P,$A35,'Spieltag 3'!$Q:$Q,1)+COUNTIFS('Spieltag 3'!$P:$P,$A35,'Spieltag 3'!$Q:$Q,2)</f>
        <v>0</v>
      </c>
      <c r="CH35" s="59">
        <f>SUMIFS('Spieltag 3'!$C:$C,'Spieltag 3'!$D:$D,Berechnungen!$A35)</f>
        <v>0</v>
      </c>
      <c r="CI35" s="49">
        <f>SUMIFS('Spieltag 3'!$I:$I,'Spieltag 3'!$H:$H,Berechnungen!$A35)</f>
        <v>0</v>
      </c>
      <c r="CJ35" s="49">
        <f>SUMIFS('Spieltag 3'!$K:$K,'Spieltag 3'!$L:$L,Berechnungen!$A35)</f>
        <v>0</v>
      </c>
      <c r="CK35" s="60">
        <f>SUMIFS('Spieltag 3'!$Q:$Q,'Spieltag 3'!$P:$P,Berechnungen!$A35)</f>
        <v>0</v>
      </c>
      <c r="CL35" s="59">
        <f>SUMIFS('Spieltag 3'!$E:$E,'Spieltag 3'!$D:$D,Berechnungen!$A35)</f>
        <v>0</v>
      </c>
      <c r="CM35" s="49">
        <f>SUMIFS('Spieltag 3'!$G:$G,'Spieltag 3'!$H:$H,Berechnungen!$A35)</f>
        <v>0</v>
      </c>
      <c r="CN35" s="49">
        <f>SUMIFS('Spieltag 3'!$M:$M,'Spieltag 3'!$L:$L,Berechnungen!$A35)</f>
        <v>0</v>
      </c>
      <c r="CO35" s="60">
        <f>SUMIFS('Spieltag 3'!$O:$O,'Spieltag 3'!$P:$P,Berechnungen!$A35)</f>
        <v>0</v>
      </c>
      <c r="CP35" s="59">
        <f>SUMIFS('Spieltag 3'!$G:$G,'Spieltag 3'!$D:$D,Berechnungen!$A35)</f>
        <v>0</v>
      </c>
      <c r="CQ35" s="49">
        <f>SUMIFS('Spieltag 3'!$E:$E,'Spieltag 3'!$H:$H,Berechnungen!$A35)</f>
        <v>0</v>
      </c>
      <c r="CR35" s="49">
        <f>SUMIFS('Spieltag 3'!$O:$O,'Spieltag 3'!$L:$L,Berechnungen!$A35)</f>
        <v>0</v>
      </c>
      <c r="CS35" s="60">
        <f>SUMIFS('Spieltag 3'!$M:$M,'Spieltag 3'!$P:$P,Berechnungen!$A35)</f>
        <v>0</v>
      </c>
      <c r="CT35" s="48">
        <f>COUNTIF('Spieltag 4'!$A:$T,Berechnungen!$A35)</f>
        <v>4</v>
      </c>
      <c r="CU35" s="48">
        <f t="shared" si="24"/>
        <v>0</v>
      </c>
      <c r="CV35" s="49">
        <f t="shared" si="25"/>
        <v>0</v>
      </c>
      <c r="CW35" s="49">
        <f t="shared" si="26"/>
        <v>0</v>
      </c>
      <c r="CX35" s="49">
        <f t="shared" si="27"/>
        <v>0</v>
      </c>
      <c r="CY35" s="50">
        <f t="shared" si="28"/>
        <v>0</v>
      </c>
      <c r="CZ35" s="49">
        <f>COUNTIFS('Spieltag 4'!$D:$D,$A35,'Spieltag 4'!$C:$C,0)+COUNTIFS('Spieltag 4'!$D:$D,$A35,'Spieltag 4'!$C:$C,1)+COUNTIFS('Spieltag 4'!$D:$D,$A35,'Spieltag 4'!$C:$C,2)</f>
        <v>0</v>
      </c>
      <c r="DA35" s="49">
        <f>COUNTIFS('Spieltag 4'!$H:$H,$A35,'Spieltag 4'!$I:$I,0)+COUNTIFS('Spieltag 4'!$H:$H,$A35,'Spieltag 4'!$I:$I,1)+COUNTIFS('Spieltag 4'!$H:$H,$A35,'Spieltag 4'!$I:$I,2)</f>
        <v>0</v>
      </c>
      <c r="DB35" s="49">
        <f>COUNTIFS('Spieltag 4'!$L:$L,$A35,'Spieltag 4'!$K:$K,0)+COUNTIFS('Spieltag 4'!$L:$L,$A35,'Spieltag 4'!$K:$K,1)+COUNTIFS('Spieltag 4'!$L:$L,$A35,'Spieltag 4'!$K:$K,2)</f>
        <v>0</v>
      </c>
      <c r="DC35" s="60">
        <f>COUNTIFS('Spieltag 4'!$P:$P,$A35,'Spieltag 4'!$Q:$Q,0)+COUNTIFS('Spieltag 4'!$P:$P,$A35,'Spieltag 4'!$Q:$Q,1)+COUNTIFS('Spieltag 4'!$P:$P,$A35,'Spieltag 4'!$Q:$Q,2)</f>
        <v>0</v>
      </c>
      <c r="DD35" s="59">
        <f>SUMIFS('Spieltag 4'!$C:$C,'Spieltag 4'!$D:$D,Berechnungen!$A35)</f>
        <v>0</v>
      </c>
      <c r="DE35" s="49">
        <f>SUMIFS('Spieltag 4'!$I:$I,'Spieltag 4'!$H:$H,Berechnungen!$A35)</f>
        <v>0</v>
      </c>
      <c r="DF35" s="49">
        <f>SUMIFS('Spieltag 4'!$K:$K,'Spieltag 4'!$L:$L,Berechnungen!$A35)</f>
        <v>0</v>
      </c>
      <c r="DG35" s="60">
        <f>SUMIFS('Spieltag 4'!$Q:$Q,'Spieltag 4'!$P:$P,Berechnungen!$A35)</f>
        <v>0</v>
      </c>
      <c r="DH35" s="59">
        <f>SUMIFS('Spieltag 4'!$E:$E,'Spieltag 4'!$D:$D,Berechnungen!$A35)</f>
        <v>0</v>
      </c>
      <c r="DI35" s="49">
        <f>SUMIFS('Spieltag 4'!$G:$G,'Spieltag 4'!$H:$H,Berechnungen!$A35)</f>
        <v>0</v>
      </c>
      <c r="DJ35" s="49">
        <f>SUMIFS('Spieltag 4'!$M:$M,'Spieltag 4'!$L:$L,Berechnungen!$A35)</f>
        <v>0</v>
      </c>
      <c r="DK35" s="60">
        <f>SUMIFS('Spieltag 4'!$O:$O,'Spieltag 4'!$P:$P,Berechnungen!$A35)</f>
        <v>0</v>
      </c>
      <c r="DL35" s="59">
        <f>SUMIFS('Spieltag 4'!$G:$G,'Spieltag 4'!$D:$D,Berechnungen!$A35)</f>
        <v>0</v>
      </c>
      <c r="DM35" s="49">
        <f>SUMIFS('Spieltag 4'!$E:$E,'Spieltag 4'!$H:$H,Berechnungen!$A35)</f>
        <v>0</v>
      </c>
      <c r="DN35" s="49">
        <f>SUMIFS('Spieltag 4'!$O:$O,'Spieltag 4'!$L:$L,Berechnungen!$A35)</f>
        <v>0</v>
      </c>
      <c r="DO35" s="50">
        <f>SUMIFS('Spieltag 4'!$M:$M,'Spieltag 4'!$P:$P,Berechnungen!$A35)</f>
        <v>0</v>
      </c>
      <c r="DP35" s="48">
        <f>COUNTIF('Spieltag 5'!$A:$T,Berechnungen!$A35)</f>
        <v>5</v>
      </c>
      <c r="DQ35" s="48">
        <f t="shared" si="29"/>
        <v>0</v>
      </c>
      <c r="DR35" s="49">
        <f t="shared" si="30"/>
        <v>0</v>
      </c>
      <c r="DS35" s="49">
        <f t="shared" si="31"/>
        <v>0</v>
      </c>
      <c r="DT35" s="49">
        <f t="shared" si="32"/>
        <v>0</v>
      </c>
      <c r="DU35" s="50">
        <f t="shared" si="33"/>
        <v>0</v>
      </c>
      <c r="DV35" s="49">
        <f>COUNTIFS('Spieltag 5'!$D:$D,$A35,'Spieltag 5'!$C:$C,0)+COUNTIFS('Spieltag 5'!$D:$D,$A35,'Spieltag 5'!$C:$C,1)+COUNTIFS('Spieltag 5'!$D:$D,$A35,'Spieltag 5'!$C:$C,2)</f>
        <v>0</v>
      </c>
      <c r="DW35" s="49">
        <f>COUNTIFS('Spieltag 5'!$H:$H,$A35,'Spieltag 5'!$I:$I,0)+COUNTIFS('Spieltag 5'!$H:$H,$A35,'Spieltag 5'!$I:$I,1)+COUNTIFS('Spieltag 5'!$H:$H,$A35,'Spieltag 5'!$I:$I,2)</f>
        <v>0</v>
      </c>
      <c r="DX35" s="49">
        <f>COUNTIFS('Spieltag 5'!$L:$L,$A35,'Spieltag 5'!$K:$K,0)+COUNTIFS('Spieltag 5'!$L:$L,$A35,'Spieltag 5'!$K:$K,1)+COUNTIFS('Spieltag 5'!$L:$L,$A35,'Spieltag 5'!$K:$K,2)</f>
        <v>0</v>
      </c>
      <c r="DY35" s="60">
        <f>COUNTIFS('Spieltag 5'!$P:$P,$A35,'Spieltag 5'!$Q:$Q,0)+COUNTIFS('Spieltag 5'!$P:$P,$A35,'Spieltag 5'!$Q:$Q,1)+COUNTIFS('Spieltag 5'!$P:$P,$A35,'Spieltag 5'!$Q:$Q,2)</f>
        <v>0</v>
      </c>
      <c r="DZ35" s="59">
        <f>SUMIFS('Spieltag 5'!$C:$C,'Spieltag 5'!$D:$D,Berechnungen!$A35)</f>
        <v>0</v>
      </c>
      <c r="EA35" s="49">
        <f>SUMIFS('Spieltag 5'!$I:$I,'Spieltag 5'!$H:$H,Berechnungen!$A35)</f>
        <v>0</v>
      </c>
      <c r="EB35" s="49">
        <f>SUMIFS('Spieltag 5'!$K:$K,'Spieltag 5'!$L:$L,Berechnungen!$A35)</f>
        <v>0</v>
      </c>
      <c r="EC35" s="60">
        <f>SUMIFS('Spieltag 5'!$Q:$Q,'Spieltag 5'!$P:$P,Berechnungen!$A35)</f>
        <v>0</v>
      </c>
      <c r="ED35" s="59">
        <f>SUMIFS('Spieltag 5'!$E:$E,'Spieltag 5'!$D:$D,Berechnungen!$A35)</f>
        <v>0</v>
      </c>
      <c r="EE35" s="49">
        <f>SUMIFS('Spieltag 5'!$G:$G,'Spieltag 5'!$H:$H,Berechnungen!$A35)</f>
        <v>0</v>
      </c>
      <c r="EF35" s="49">
        <f>SUMIFS('Spieltag 5'!$M:$M,'Spieltag 5'!$L:$L,Berechnungen!$A35)</f>
        <v>0</v>
      </c>
      <c r="EG35" s="60">
        <f>SUMIFS('Spieltag 5'!$O:$O,'Spieltag 5'!$P:$P,Berechnungen!$A35)</f>
        <v>0</v>
      </c>
      <c r="EH35" s="59">
        <f>SUMIFS('Spieltag 5'!$G:$G,'Spieltag 5'!$D:$D,Berechnungen!$A35)</f>
        <v>0</v>
      </c>
      <c r="EI35" s="49">
        <f>SUMIFS('Spieltag 5'!$E:$E,'Spieltag 5'!$H:$H,Berechnungen!$A35)</f>
        <v>0</v>
      </c>
      <c r="EJ35" s="49">
        <f>SUMIFS('Spieltag 5'!$O:$O,'Spieltag 5'!$L:$L,Berechnungen!$A35)</f>
        <v>0</v>
      </c>
      <c r="EK35" s="50">
        <f>SUMIFS('Spieltag 5'!$M:$M,'Spieltag 5'!$P:$P,Berechnungen!$A35)</f>
        <v>0</v>
      </c>
      <c r="ER35" s="49">
        <f>COUNTIFS('Spieltag 3'!$D:$D,$A35,'Spieltag 3'!$C:$C,2)</f>
        <v>0</v>
      </c>
      <c r="ES35">
        <f t="shared" ref="ES35:ES46" si="52">BZ35-(ER35*2)</f>
        <v>0</v>
      </c>
      <c r="ET35">
        <f t="shared" ref="ET35:ET46" si="53">BY35-ER35-ES35</f>
        <v>0</v>
      </c>
      <c r="EU35" s="49">
        <f>COUNTIFS('Spieltag 4'!$D:$D,$A35,'Spieltag 4'!$C:$C,2)</f>
        <v>0</v>
      </c>
      <c r="EV35">
        <f t="shared" si="40"/>
        <v>0</v>
      </c>
      <c r="EW35">
        <f t="shared" si="41"/>
        <v>0</v>
      </c>
      <c r="EX35" s="49">
        <f>COUNTIFS('Spieltag 5'!$D:$D,$A35,'Spieltag 5'!$C:$C,2)</f>
        <v>0</v>
      </c>
      <c r="EY35">
        <f t="shared" si="42"/>
        <v>0</v>
      </c>
      <c r="EZ35">
        <f t="shared" si="43"/>
        <v>0</v>
      </c>
      <c r="FA35" s="76">
        <f t="shared" si="44"/>
        <v>0</v>
      </c>
      <c r="FB35" s="76">
        <f t="shared" si="45"/>
        <v>0</v>
      </c>
      <c r="FC35" s="76">
        <f t="shared" si="46"/>
        <v>0</v>
      </c>
    </row>
    <row r="36" spans="1:159">
      <c r="A36" s="43" t="s">
        <v>63</v>
      </c>
      <c r="D36">
        <f t="shared" si="3"/>
        <v>10</v>
      </c>
      <c r="E36" s="48">
        <f t="shared" si="4"/>
        <v>0</v>
      </c>
      <c r="F36" s="49">
        <f t="shared" si="5"/>
        <v>0</v>
      </c>
      <c r="G36" s="49">
        <f t="shared" si="6"/>
        <v>0</v>
      </c>
      <c r="H36" s="49">
        <f t="shared" si="7"/>
        <v>0</v>
      </c>
      <c r="I36" s="50">
        <f t="shared" si="8"/>
        <v>0</v>
      </c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48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50"/>
      <c r="BB36" s="48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50"/>
      <c r="BX36" s="48">
        <f>COUNTIF('Spieltag 3'!$A:$T,Berechnungen!$A36)</f>
        <v>2</v>
      </c>
      <c r="BY36" s="48">
        <f t="shared" si="47"/>
        <v>0</v>
      </c>
      <c r="BZ36" s="49">
        <f t="shared" si="48"/>
        <v>0</v>
      </c>
      <c r="CA36" s="49">
        <f t="shared" si="49"/>
        <v>0</v>
      </c>
      <c r="CB36" s="49">
        <f t="shared" si="50"/>
        <v>0</v>
      </c>
      <c r="CC36" s="50">
        <f t="shared" si="51"/>
        <v>0</v>
      </c>
      <c r="CD36" s="49">
        <f>COUNTIFS('Spieltag 3'!$D:$D,$A36,'Spieltag 3'!$C:$C,0)+COUNTIFS('Spieltag 3'!$D:$D,$A36,'Spieltag 3'!$C:$C,1)+COUNTIFS('Spieltag 3'!$D:$D,$A36,'Spieltag 3'!$C:$C,2)</f>
        <v>0</v>
      </c>
      <c r="CE36" s="49">
        <f>COUNTIFS('Spieltag 3'!$H:$H,$A36,'Spieltag 3'!$I:$I,0)+COUNTIFS('Spieltag 3'!$H:$H,$A36,'Spieltag 3'!$I:$I,1)+COUNTIFS('Spieltag 3'!$H:$H,$A36,'Spieltag 3'!$I:$I,2)</f>
        <v>0</v>
      </c>
      <c r="CF36" s="49">
        <f>COUNTIFS('Spieltag 3'!$L:$L,$A36,'Spieltag 3'!$K:$K,0)+COUNTIFS('Spieltag 3'!$L:$L,$A36,'Spieltag 3'!$K:$K,1)+COUNTIFS('Spieltag 3'!$L:$L,$A36,'Spieltag 3'!$K:$K,2)</f>
        <v>0</v>
      </c>
      <c r="CG36" s="60">
        <f>COUNTIFS('Spieltag 3'!$P:$P,$A36,'Spieltag 3'!$Q:$Q,0)+COUNTIFS('Spieltag 3'!$P:$P,$A36,'Spieltag 3'!$Q:$Q,1)+COUNTIFS('Spieltag 3'!$P:$P,$A36,'Spieltag 3'!$Q:$Q,2)</f>
        <v>0</v>
      </c>
      <c r="CH36" s="59">
        <f>SUMIFS('Spieltag 3'!$C:$C,'Spieltag 3'!$D:$D,Berechnungen!$A36)</f>
        <v>0</v>
      </c>
      <c r="CI36" s="49">
        <f>SUMIFS('Spieltag 3'!$I:$I,'Spieltag 3'!$H:$H,Berechnungen!$A36)</f>
        <v>0</v>
      </c>
      <c r="CJ36" s="49">
        <f>SUMIFS('Spieltag 3'!$K:$K,'Spieltag 3'!$L:$L,Berechnungen!$A36)</f>
        <v>0</v>
      </c>
      <c r="CK36" s="60">
        <f>SUMIFS('Spieltag 3'!$Q:$Q,'Spieltag 3'!$P:$P,Berechnungen!$A36)</f>
        <v>0</v>
      </c>
      <c r="CL36" s="59">
        <f>SUMIFS('Spieltag 3'!$E:$E,'Spieltag 3'!$D:$D,Berechnungen!$A36)</f>
        <v>0</v>
      </c>
      <c r="CM36" s="49">
        <f>SUMIFS('Spieltag 3'!$G:$G,'Spieltag 3'!$H:$H,Berechnungen!$A36)</f>
        <v>0</v>
      </c>
      <c r="CN36" s="49">
        <f>SUMIFS('Spieltag 3'!$M:$M,'Spieltag 3'!$L:$L,Berechnungen!$A36)</f>
        <v>0</v>
      </c>
      <c r="CO36" s="60">
        <f>SUMIFS('Spieltag 3'!$O:$O,'Spieltag 3'!$P:$P,Berechnungen!$A36)</f>
        <v>0</v>
      </c>
      <c r="CP36" s="59">
        <f>SUMIFS('Spieltag 3'!$G:$G,'Spieltag 3'!$D:$D,Berechnungen!$A36)</f>
        <v>0</v>
      </c>
      <c r="CQ36" s="49">
        <f>SUMIFS('Spieltag 3'!$E:$E,'Spieltag 3'!$H:$H,Berechnungen!$A36)</f>
        <v>0</v>
      </c>
      <c r="CR36" s="49">
        <f>SUMIFS('Spieltag 3'!$O:$O,'Spieltag 3'!$L:$L,Berechnungen!$A36)</f>
        <v>0</v>
      </c>
      <c r="CS36" s="60">
        <f>SUMIFS('Spieltag 3'!$M:$M,'Spieltag 3'!$P:$P,Berechnungen!$A36)</f>
        <v>0</v>
      </c>
      <c r="CT36" s="48">
        <f>COUNTIF('Spieltag 4'!$A:$T,Berechnungen!$A36)</f>
        <v>4</v>
      </c>
      <c r="CU36" s="48">
        <f t="shared" si="24"/>
        <v>0</v>
      </c>
      <c r="CV36" s="49">
        <f t="shared" si="25"/>
        <v>0</v>
      </c>
      <c r="CW36" s="49">
        <f t="shared" si="26"/>
        <v>0</v>
      </c>
      <c r="CX36" s="49">
        <f t="shared" si="27"/>
        <v>0</v>
      </c>
      <c r="CY36" s="50">
        <f t="shared" si="28"/>
        <v>0</v>
      </c>
      <c r="CZ36" s="49">
        <f>COUNTIFS('Spieltag 4'!$D:$D,$A36,'Spieltag 4'!$C:$C,0)+COUNTIFS('Spieltag 4'!$D:$D,$A36,'Spieltag 4'!$C:$C,1)+COUNTIFS('Spieltag 4'!$D:$D,$A36,'Spieltag 4'!$C:$C,2)</f>
        <v>0</v>
      </c>
      <c r="DA36" s="49">
        <f>COUNTIFS('Spieltag 4'!$H:$H,$A36,'Spieltag 4'!$I:$I,0)+COUNTIFS('Spieltag 4'!$H:$H,$A36,'Spieltag 4'!$I:$I,1)+COUNTIFS('Spieltag 4'!$H:$H,$A36,'Spieltag 4'!$I:$I,2)</f>
        <v>0</v>
      </c>
      <c r="DB36" s="49">
        <f>COUNTIFS('Spieltag 4'!$L:$L,$A36,'Spieltag 4'!$K:$K,0)+COUNTIFS('Spieltag 4'!$L:$L,$A36,'Spieltag 4'!$K:$K,1)+COUNTIFS('Spieltag 4'!$L:$L,$A36,'Spieltag 4'!$K:$K,2)</f>
        <v>0</v>
      </c>
      <c r="DC36" s="60">
        <f>COUNTIFS('Spieltag 4'!$P:$P,$A36,'Spieltag 4'!$Q:$Q,0)+COUNTIFS('Spieltag 4'!$P:$P,$A36,'Spieltag 4'!$Q:$Q,1)+COUNTIFS('Spieltag 4'!$P:$P,$A36,'Spieltag 4'!$Q:$Q,2)</f>
        <v>0</v>
      </c>
      <c r="DD36" s="59">
        <f>SUMIFS('Spieltag 4'!$C:$C,'Spieltag 4'!$D:$D,Berechnungen!$A36)</f>
        <v>0</v>
      </c>
      <c r="DE36" s="49">
        <f>SUMIFS('Spieltag 4'!$I:$I,'Spieltag 4'!$H:$H,Berechnungen!$A36)</f>
        <v>0</v>
      </c>
      <c r="DF36" s="49">
        <f>SUMIFS('Spieltag 4'!$K:$K,'Spieltag 4'!$L:$L,Berechnungen!$A36)</f>
        <v>0</v>
      </c>
      <c r="DG36" s="60">
        <f>SUMIFS('Spieltag 4'!$Q:$Q,'Spieltag 4'!$P:$P,Berechnungen!$A36)</f>
        <v>0</v>
      </c>
      <c r="DH36" s="59">
        <f>SUMIFS('Spieltag 4'!$E:$E,'Spieltag 4'!$D:$D,Berechnungen!$A36)</f>
        <v>0</v>
      </c>
      <c r="DI36" s="49">
        <f>SUMIFS('Spieltag 4'!$G:$G,'Spieltag 4'!$H:$H,Berechnungen!$A36)</f>
        <v>0</v>
      </c>
      <c r="DJ36" s="49">
        <f>SUMIFS('Spieltag 4'!$M:$M,'Spieltag 4'!$L:$L,Berechnungen!$A36)</f>
        <v>0</v>
      </c>
      <c r="DK36" s="60">
        <f>SUMIFS('Spieltag 4'!$O:$O,'Spieltag 4'!$P:$P,Berechnungen!$A36)</f>
        <v>0</v>
      </c>
      <c r="DL36" s="59">
        <f>SUMIFS('Spieltag 4'!$G:$G,'Spieltag 4'!$D:$D,Berechnungen!$A36)</f>
        <v>0</v>
      </c>
      <c r="DM36" s="49">
        <f>SUMIFS('Spieltag 4'!$E:$E,'Spieltag 4'!$H:$H,Berechnungen!$A36)</f>
        <v>0</v>
      </c>
      <c r="DN36" s="49">
        <f>SUMIFS('Spieltag 4'!$O:$O,'Spieltag 4'!$L:$L,Berechnungen!$A36)</f>
        <v>0</v>
      </c>
      <c r="DO36" s="50">
        <f>SUMIFS('Spieltag 4'!$M:$M,'Spieltag 4'!$P:$P,Berechnungen!$A36)</f>
        <v>0</v>
      </c>
      <c r="DP36" s="48">
        <f>COUNTIF('Spieltag 5'!$A:$T,Berechnungen!$A36)</f>
        <v>4</v>
      </c>
      <c r="DQ36" s="48">
        <f t="shared" si="29"/>
        <v>0</v>
      </c>
      <c r="DR36" s="49">
        <f t="shared" si="30"/>
        <v>0</v>
      </c>
      <c r="DS36" s="49">
        <f t="shared" si="31"/>
        <v>0</v>
      </c>
      <c r="DT36" s="49">
        <f t="shared" si="32"/>
        <v>0</v>
      </c>
      <c r="DU36" s="50">
        <f t="shared" si="33"/>
        <v>0</v>
      </c>
      <c r="DV36" s="49">
        <f>COUNTIFS('Spieltag 5'!$D:$D,$A36,'Spieltag 5'!$C:$C,0)+COUNTIFS('Spieltag 5'!$D:$D,$A36,'Spieltag 5'!$C:$C,1)+COUNTIFS('Spieltag 5'!$D:$D,$A36,'Spieltag 5'!$C:$C,2)</f>
        <v>0</v>
      </c>
      <c r="DW36" s="49">
        <f>COUNTIFS('Spieltag 5'!$H:$H,$A36,'Spieltag 5'!$I:$I,0)+COUNTIFS('Spieltag 5'!$H:$H,$A36,'Spieltag 5'!$I:$I,1)+COUNTIFS('Spieltag 5'!$H:$H,$A36,'Spieltag 5'!$I:$I,2)</f>
        <v>0</v>
      </c>
      <c r="DX36" s="49">
        <f>COUNTIFS('Spieltag 5'!$L:$L,$A36,'Spieltag 5'!$K:$K,0)+COUNTIFS('Spieltag 5'!$L:$L,$A36,'Spieltag 5'!$K:$K,1)+COUNTIFS('Spieltag 5'!$L:$L,$A36,'Spieltag 5'!$K:$K,2)</f>
        <v>0</v>
      </c>
      <c r="DY36" s="60">
        <f>COUNTIFS('Spieltag 5'!$P:$P,$A36,'Spieltag 5'!$Q:$Q,0)+COUNTIFS('Spieltag 5'!$P:$P,$A36,'Spieltag 5'!$Q:$Q,1)+COUNTIFS('Spieltag 5'!$P:$P,$A36,'Spieltag 5'!$Q:$Q,2)</f>
        <v>0</v>
      </c>
      <c r="DZ36" s="59">
        <f>SUMIFS('Spieltag 5'!$C:$C,'Spieltag 5'!$D:$D,Berechnungen!$A36)</f>
        <v>0</v>
      </c>
      <c r="EA36" s="49">
        <f>SUMIFS('Spieltag 5'!$I:$I,'Spieltag 5'!$H:$H,Berechnungen!$A36)</f>
        <v>0</v>
      </c>
      <c r="EB36" s="49">
        <f>SUMIFS('Spieltag 5'!$K:$K,'Spieltag 5'!$L:$L,Berechnungen!$A36)</f>
        <v>0</v>
      </c>
      <c r="EC36" s="60">
        <f>SUMIFS('Spieltag 5'!$Q:$Q,'Spieltag 5'!$P:$P,Berechnungen!$A36)</f>
        <v>0</v>
      </c>
      <c r="ED36" s="59">
        <f>SUMIFS('Spieltag 5'!$E:$E,'Spieltag 5'!$D:$D,Berechnungen!$A36)</f>
        <v>0</v>
      </c>
      <c r="EE36" s="49">
        <f>SUMIFS('Spieltag 5'!$G:$G,'Spieltag 5'!$H:$H,Berechnungen!$A36)</f>
        <v>0</v>
      </c>
      <c r="EF36" s="49">
        <f>SUMIFS('Spieltag 5'!$M:$M,'Spieltag 5'!$L:$L,Berechnungen!$A36)</f>
        <v>0</v>
      </c>
      <c r="EG36" s="60">
        <f>SUMIFS('Spieltag 5'!$O:$O,'Spieltag 5'!$P:$P,Berechnungen!$A36)</f>
        <v>0</v>
      </c>
      <c r="EH36" s="59">
        <f>SUMIFS('Spieltag 5'!$G:$G,'Spieltag 5'!$D:$D,Berechnungen!$A36)</f>
        <v>0</v>
      </c>
      <c r="EI36" s="49">
        <f>SUMIFS('Spieltag 5'!$E:$E,'Spieltag 5'!$H:$H,Berechnungen!$A36)</f>
        <v>0</v>
      </c>
      <c r="EJ36" s="49">
        <f>SUMIFS('Spieltag 5'!$O:$O,'Spieltag 5'!$L:$L,Berechnungen!$A36)</f>
        <v>0</v>
      </c>
      <c r="EK36" s="50">
        <f>SUMIFS('Spieltag 5'!$M:$M,'Spieltag 5'!$P:$P,Berechnungen!$A36)</f>
        <v>0</v>
      </c>
      <c r="ER36" s="49">
        <f>COUNTIFS('Spieltag 3'!$D:$D,$A36,'Spieltag 3'!$C:$C,2)</f>
        <v>0</v>
      </c>
      <c r="ES36">
        <f t="shared" si="52"/>
        <v>0</v>
      </c>
      <c r="ET36">
        <f t="shared" si="53"/>
        <v>0</v>
      </c>
      <c r="EU36" s="49">
        <f>COUNTIFS('Spieltag 4'!$D:$D,$A36,'Spieltag 4'!$C:$C,2)</f>
        <v>0</v>
      </c>
      <c r="EV36">
        <f t="shared" si="40"/>
        <v>0</v>
      </c>
      <c r="EW36">
        <f t="shared" si="41"/>
        <v>0</v>
      </c>
      <c r="EX36" s="49">
        <f>COUNTIFS('Spieltag 5'!$D:$D,$A36,'Spieltag 5'!$C:$C,2)</f>
        <v>0</v>
      </c>
      <c r="EY36">
        <f t="shared" si="42"/>
        <v>0</v>
      </c>
      <c r="EZ36">
        <f t="shared" si="43"/>
        <v>0</v>
      </c>
      <c r="FA36" s="76">
        <f t="shared" si="44"/>
        <v>0</v>
      </c>
      <c r="FB36" s="76">
        <f t="shared" si="45"/>
        <v>0</v>
      </c>
      <c r="FC36" s="76">
        <f t="shared" si="46"/>
        <v>0</v>
      </c>
    </row>
    <row r="37" spans="1:159">
      <c r="A37" s="43" t="s">
        <v>69</v>
      </c>
      <c r="D37">
        <f t="shared" si="3"/>
        <v>10</v>
      </c>
      <c r="E37" s="48">
        <f t="shared" si="4"/>
        <v>0</v>
      </c>
      <c r="F37" s="49">
        <f t="shared" si="5"/>
        <v>0</v>
      </c>
      <c r="G37" s="49">
        <f t="shared" si="6"/>
        <v>0</v>
      </c>
      <c r="H37" s="49">
        <f t="shared" si="7"/>
        <v>0</v>
      </c>
      <c r="I37" s="50">
        <f t="shared" si="8"/>
        <v>0</v>
      </c>
      <c r="J37" s="48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50"/>
      <c r="AF37" s="48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50"/>
      <c r="BB37" s="48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50"/>
      <c r="BX37" s="48">
        <f>COUNTIF('Spieltag 3'!$A:$T,Berechnungen!$A37)</f>
        <v>2</v>
      </c>
      <c r="BY37" s="48">
        <f t="shared" si="47"/>
        <v>0</v>
      </c>
      <c r="BZ37" s="49">
        <f t="shared" si="48"/>
        <v>0</v>
      </c>
      <c r="CA37" s="49">
        <f t="shared" si="49"/>
        <v>0</v>
      </c>
      <c r="CB37" s="49">
        <f t="shared" si="50"/>
        <v>0</v>
      </c>
      <c r="CC37" s="50">
        <f t="shared" si="51"/>
        <v>0</v>
      </c>
      <c r="CD37" s="49">
        <f>COUNTIFS('Spieltag 3'!$D:$D,$A37,'Spieltag 3'!$C:$C,0)+COUNTIFS('Spieltag 3'!$D:$D,$A37,'Spieltag 3'!$C:$C,1)+COUNTIFS('Spieltag 3'!$D:$D,$A37,'Spieltag 3'!$C:$C,2)</f>
        <v>0</v>
      </c>
      <c r="CE37" s="49">
        <f>COUNTIFS('Spieltag 3'!$H:$H,$A37,'Spieltag 3'!$I:$I,0)+COUNTIFS('Spieltag 3'!$H:$H,$A37,'Spieltag 3'!$I:$I,1)+COUNTIFS('Spieltag 3'!$H:$H,$A37,'Spieltag 3'!$I:$I,2)</f>
        <v>0</v>
      </c>
      <c r="CF37" s="49">
        <f>COUNTIFS('Spieltag 3'!$L:$L,$A37,'Spieltag 3'!$K:$K,0)+COUNTIFS('Spieltag 3'!$L:$L,$A37,'Spieltag 3'!$K:$K,1)+COUNTIFS('Spieltag 3'!$L:$L,$A37,'Spieltag 3'!$K:$K,2)</f>
        <v>0</v>
      </c>
      <c r="CG37" s="60">
        <f>COUNTIFS('Spieltag 3'!$P:$P,$A37,'Spieltag 3'!$Q:$Q,0)+COUNTIFS('Spieltag 3'!$P:$P,$A37,'Spieltag 3'!$Q:$Q,1)+COUNTIFS('Spieltag 3'!$P:$P,$A37,'Spieltag 3'!$Q:$Q,2)</f>
        <v>0</v>
      </c>
      <c r="CH37" s="59">
        <f>SUMIFS('Spieltag 3'!$C:$C,'Spieltag 3'!$D:$D,Berechnungen!$A37)</f>
        <v>0</v>
      </c>
      <c r="CI37" s="49">
        <f>SUMIFS('Spieltag 3'!$I:$I,'Spieltag 3'!$H:$H,Berechnungen!$A37)</f>
        <v>0</v>
      </c>
      <c r="CJ37" s="49">
        <f>SUMIFS('Spieltag 3'!$K:$K,'Spieltag 3'!$L:$L,Berechnungen!$A37)</f>
        <v>0</v>
      </c>
      <c r="CK37" s="60">
        <f>SUMIFS('Spieltag 3'!$Q:$Q,'Spieltag 3'!$P:$P,Berechnungen!$A37)</f>
        <v>0</v>
      </c>
      <c r="CL37" s="59">
        <f>SUMIFS('Spieltag 3'!$E:$E,'Spieltag 3'!$D:$D,Berechnungen!$A37)</f>
        <v>0</v>
      </c>
      <c r="CM37" s="49">
        <f>SUMIFS('Spieltag 3'!$G:$G,'Spieltag 3'!$H:$H,Berechnungen!$A37)</f>
        <v>0</v>
      </c>
      <c r="CN37" s="49">
        <f>SUMIFS('Spieltag 3'!$M:$M,'Spieltag 3'!$L:$L,Berechnungen!$A37)</f>
        <v>0</v>
      </c>
      <c r="CO37" s="60">
        <f>SUMIFS('Spieltag 3'!$O:$O,'Spieltag 3'!$P:$P,Berechnungen!$A37)</f>
        <v>0</v>
      </c>
      <c r="CP37" s="59">
        <f>SUMIFS('Spieltag 3'!$G:$G,'Spieltag 3'!$D:$D,Berechnungen!$A37)</f>
        <v>0</v>
      </c>
      <c r="CQ37" s="49">
        <f>SUMIFS('Spieltag 3'!$E:$E,'Spieltag 3'!$H:$H,Berechnungen!$A37)</f>
        <v>0</v>
      </c>
      <c r="CR37" s="49">
        <f>SUMIFS('Spieltag 3'!$O:$O,'Spieltag 3'!$L:$L,Berechnungen!$A37)</f>
        <v>0</v>
      </c>
      <c r="CS37" s="60">
        <f>SUMIFS('Spieltag 3'!$M:$M,'Spieltag 3'!$P:$P,Berechnungen!$A37)</f>
        <v>0</v>
      </c>
      <c r="CT37" s="48">
        <f>COUNTIF('Spieltag 4'!$A:$T,Berechnungen!$A37)</f>
        <v>4</v>
      </c>
      <c r="CU37" s="48">
        <f t="shared" si="24"/>
        <v>0</v>
      </c>
      <c r="CV37" s="49">
        <f t="shared" si="25"/>
        <v>0</v>
      </c>
      <c r="CW37" s="49">
        <f t="shared" si="26"/>
        <v>0</v>
      </c>
      <c r="CX37" s="49">
        <f t="shared" si="27"/>
        <v>0</v>
      </c>
      <c r="CY37" s="50">
        <f t="shared" si="28"/>
        <v>0</v>
      </c>
      <c r="CZ37" s="49">
        <f>COUNTIFS('Spieltag 4'!$D:$D,$A37,'Spieltag 4'!$C:$C,0)+COUNTIFS('Spieltag 4'!$D:$D,$A37,'Spieltag 4'!$C:$C,1)+COUNTIFS('Spieltag 4'!$D:$D,$A37,'Spieltag 4'!$C:$C,2)</f>
        <v>0</v>
      </c>
      <c r="DA37" s="49">
        <f>COUNTIFS('Spieltag 4'!$H:$H,$A37,'Spieltag 4'!$I:$I,0)+COUNTIFS('Spieltag 4'!$H:$H,$A37,'Spieltag 4'!$I:$I,1)+COUNTIFS('Spieltag 4'!$H:$H,$A37,'Spieltag 4'!$I:$I,2)</f>
        <v>0</v>
      </c>
      <c r="DB37" s="49">
        <f>COUNTIFS('Spieltag 4'!$L:$L,$A37,'Spieltag 4'!$K:$K,0)+COUNTIFS('Spieltag 4'!$L:$L,$A37,'Spieltag 4'!$K:$K,1)+COUNTIFS('Spieltag 4'!$L:$L,$A37,'Spieltag 4'!$K:$K,2)</f>
        <v>0</v>
      </c>
      <c r="DC37" s="60">
        <f>COUNTIFS('Spieltag 4'!$P:$P,$A37,'Spieltag 4'!$Q:$Q,0)+COUNTIFS('Spieltag 4'!$P:$P,$A37,'Spieltag 4'!$Q:$Q,1)+COUNTIFS('Spieltag 4'!$P:$P,$A37,'Spieltag 4'!$Q:$Q,2)</f>
        <v>0</v>
      </c>
      <c r="DD37" s="59">
        <f>SUMIFS('Spieltag 4'!$C:$C,'Spieltag 4'!$D:$D,Berechnungen!$A37)</f>
        <v>0</v>
      </c>
      <c r="DE37" s="49">
        <f>SUMIFS('Spieltag 4'!$I:$I,'Spieltag 4'!$H:$H,Berechnungen!$A37)</f>
        <v>0</v>
      </c>
      <c r="DF37" s="49">
        <f>SUMIFS('Spieltag 4'!$K:$K,'Spieltag 4'!$L:$L,Berechnungen!$A37)</f>
        <v>0</v>
      </c>
      <c r="DG37" s="60">
        <f>SUMIFS('Spieltag 4'!$Q:$Q,'Spieltag 4'!$P:$P,Berechnungen!$A37)</f>
        <v>0</v>
      </c>
      <c r="DH37" s="59">
        <f>SUMIFS('Spieltag 4'!$E:$E,'Spieltag 4'!$D:$D,Berechnungen!$A37)</f>
        <v>0</v>
      </c>
      <c r="DI37" s="49">
        <f>SUMIFS('Spieltag 4'!$G:$G,'Spieltag 4'!$H:$H,Berechnungen!$A37)</f>
        <v>0</v>
      </c>
      <c r="DJ37" s="49">
        <f>SUMIFS('Spieltag 4'!$M:$M,'Spieltag 4'!$L:$L,Berechnungen!$A37)</f>
        <v>0</v>
      </c>
      <c r="DK37" s="60">
        <f>SUMIFS('Spieltag 4'!$O:$O,'Spieltag 4'!$P:$P,Berechnungen!$A37)</f>
        <v>0</v>
      </c>
      <c r="DL37" s="59">
        <f>SUMIFS('Spieltag 4'!$G:$G,'Spieltag 4'!$D:$D,Berechnungen!$A37)</f>
        <v>0</v>
      </c>
      <c r="DM37" s="49">
        <f>SUMIFS('Spieltag 4'!$E:$E,'Spieltag 4'!$H:$H,Berechnungen!$A37)</f>
        <v>0</v>
      </c>
      <c r="DN37" s="49">
        <f>SUMIFS('Spieltag 4'!$O:$O,'Spieltag 4'!$L:$L,Berechnungen!$A37)</f>
        <v>0</v>
      </c>
      <c r="DO37" s="50">
        <f>SUMIFS('Spieltag 4'!$M:$M,'Spieltag 4'!$P:$P,Berechnungen!$A37)</f>
        <v>0</v>
      </c>
      <c r="DP37" s="48">
        <f>COUNTIF('Spieltag 5'!$A:$T,Berechnungen!$A37)</f>
        <v>4</v>
      </c>
      <c r="DQ37" s="48">
        <f t="shared" si="29"/>
        <v>0</v>
      </c>
      <c r="DR37" s="49">
        <f t="shared" si="30"/>
        <v>0</v>
      </c>
      <c r="DS37" s="49">
        <f t="shared" si="31"/>
        <v>0</v>
      </c>
      <c r="DT37" s="49">
        <f t="shared" si="32"/>
        <v>0</v>
      </c>
      <c r="DU37" s="50">
        <f t="shared" si="33"/>
        <v>0</v>
      </c>
      <c r="DV37" s="49">
        <f>COUNTIFS('Spieltag 5'!$D:$D,$A37,'Spieltag 5'!$C:$C,0)+COUNTIFS('Spieltag 5'!$D:$D,$A37,'Spieltag 5'!$C:$C,1)+COUNTIFS('Spieltag 5'!$D:$D,$A37,'Spieltag 5'!$C:$C,2)</f>
        <v>0</v>
      </c>
      <c r="DW37" s="49">
        <f>COUNTIFS('Spieltag 5'!$H:$H,$A37,'Spieltag 5'!$I:$I,0)+COUNTIFS('Spieltag 5'!$H:$H,$A37,'Spieltag 5'!$I:$I,1)+COUNTIFS('Spieltag 5'!$H:$H,$A37,'Spieltag 5'!$I:$I,2)</f>
        <v>0</v>
      </c>
      <c r="DX37" s="49">
        <f>COUNTIFS('Spieltag 5'!$L:$L,$A37,'Spieltag 5'!$K:$K,0)+COUNTIFS('Spieltag 5'!$L:$L,$A37,'Spieltag 5'!$K:$K,1)+COUNTIFS('Spieltag 5'!$L:$L,$A37,'Spieltag 5'!$K:$K,2)</f>
        <v>0</v>
      </c>
      <c r="DY37" s="60">
        <f>COUNTIFS('Spieltag 5'!$P:$P,$A37,'Spieltag 5'!$Q:$Q,0)+COUNTIFS('Spieltag 5'!$P:$P,$A37,'Spieltag 5'!$Q:$Q,1)+COUNTIFS('Spieltag 5'!$P:$P,$A37,'Spieltag 5'!$Q:$Q,2)</f>
        <v>0</v>
      </c>
      <c r="DZ37" s="59">
        <f>SUMIFS('Spieltag 5'!$C:$C,'Spieltag 5'!$D:$D,Berechnungen!$A37)</f>
        <v>0</v>
      </c>
      <c r="EA37" s="49">
        <f>SUMIFS('Spieltag 5'!$I:$I,'Spieltag 5'!$H:$H,Berechnungen!$A37)</f>
        <v>0</v>
      </c>
      <c r="EB37" s="49">
        <f>SUMIFS('Spieltag 5'!$K:$K,'Spieltag 5'!$L:$L,Berechnungen!$A37)</f>
        <v>0</v>
      </c>
      <c r="EC37" s="60">
        <f>SUMIFS('Spieltag 5'!$Q:$Q,'Spieltag 5'!$P:$P,Berechnungen!$A37)</f>
        <v>0</v>
      </c>
      <c r="ED37" s="59">
        <f>SUMIFS('Spieltag 5'!$E:$E,'Spieltag 5'!$D:$D,Berechnungen!$A37)</f>
        <v>0</v>
      </c>
      <c r="EE37" s="49">
        <f>SUMIFS('Spieltag 5'!$G:$G,'Spieltag 5'!$H:$H,Berechnungen!$A37)</f>
        <v>0</v>
      </c>
      <c r="EF37" s="49">
        <f>SUMIFS('Spieltag 5'!$M:$M,'Spieltag 5'!$L:$L,Berechnungen!$A37)</f>
        <v>0</v>
      </c>
      <c r="EG37" s="60">
        <f>SUMIFS('Spieltag 5'!$O:$O,'Spieltag 5'!$P:$P,Berechnungen!$A37)</f>
        <v>0</v>
      </c>
      <c r="EH37" s="59">
        <f>SUMIFS('Spieltag 5'!$G:$G,'Spieltag 5'!$D:$D,Berechnungen!$A37)</f>
        <v>0</v>
      </c>
      <c r="EI37" s="49">
        <f>SUMIFS('Spieltag 5'!$E:$E,'Spieltag 5'!$H:$H,Berechnungen!$A37)</f>
        <v>0</v>
      </c>
      <c r="EJ37" s="49">
        <f>SUMIFS('Spieltag 5'!$O:$O,'Spieltag 5'!$L:$L,Berechnungen!$A37)</f>
        <v>0</v>
      </c>
      <c r="EK37" s="50">
        <f>SUMIFS('Spieltag 5'!$M:$M,'Spieltag 5'!$P:$P,Berechnungen!$A37)</f>
        <v>0</v>
      </c>
      <c r="ER37" s="49">
        <f>COUNTIFS('Spieltag 3'!$D:$D,$A37,'Spieltag 3'!$C:$C,2)</f>
        <v>0</v>
      </c>
      <c r="ES37">
        <f t="shared" si="52"/>
        <v>0</v>
      </c>
      <c r="ET37">
        <f t="shared" si="53"/>
        <v>0</v>
      </c>
      <c r="EU37" s="49">
        <f>COUNTIFS('Spieltag 4'!$D:$D,$A37,'Spieltag 4'!$C:$C,2)</f>
        <v>0</v>
      </c>
      <c r="EV37">
        <f t="shared" si="40"/>
        <v>0</v>
      </c>
      <c r="EW37">
        <f t="shared" si="41"/>
        <v>0</v>
      </c>
      <c r="EX37" s="49">
        <f>COUNTIFS('Spieltag 5'!$D:$D,$A37,'Spieltag 5'!$C:$C,2)</f>
        <v>0</v>
      </c>
      <c r="EY37">
        <f t="shared" si="42"/>
        <v>0</v>
      </c>
      <c r="EZ37">
        <f t="shared" si="43"/>
        <v>0</v>
      </c>
      <c r="FA37" s="76">
        <f t="shared" si="44"/>
        <v>0</v>
      </c>
      <c r="FB37" s="76">
        <f t="shared" si="45"/>
        <v>0</v>
      </c>
      <c r="FC37" s="76">
        <f t="shared" si="46"/>
        <v>0</v>
      </c>
    </row>
    <row r="38" spans="1:159">
      <c r="A38" s="43" t="s">
        <v>72</v>
      </c>
      <c r="D38">
        <f t="shared" si="3"/>
        <v>10</v>
      </c>
      <c r="E38" s="48">
        <f t="shared" si="4"/>
        <v>0</v>
      </c>
      <c r="F38" s="49">
        <f t="shared" si="5"/>
        <v>0</v>
      </c>
      <c r="G38" s="49">
        <f t="shared" si="6"/>
        <v>0</v>
      </c>
      <c r="H38" s="49">
        <f t="shared" si="7"/>
        <v>0</v>
      </c>
      <c r="I38" s="50">
        <f t="shared" si="8"/>
        <v>0</v>
      </c>
      <c r="J38" s="4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0"/>
      <c r="AF38" s="48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50"/>
      <c r="BB38" s="48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50"/>
      <c r="BX38" s="48">
        <f>COUNTIF('Spieltag 3'!$A:$T,Berechnungen!$A38)</f>
        <v>2</v>
      </c>
      <c r="BY38" s="48">
        <f t="shared" si="47"/>
        <v>0</v>
      </c>
      <c r="BZ38" s="49">
        <f t="shared" si="48"/>
        <v>0</v>
      </c>
      <c r="CA38" s="49">
        <f t="shared" si="49"/>
        <v>0</v>
      </c>
      <c r="CB38" s="49">
        <f t="shared" si="50"/>
        <v>0</v>
      </c>
      <c r="CC38" s="50">
        <f t="shared" si="51"/>
        <v>0</v>
      </c>
      <c r="CD38" s="49">
        <f>COUNTIFS('Spieltag 3'!$D:$D,$A38,'Spieltag 3'!$C:$C,0)+COUNTIFS('Spieltag 3'!$D:$D,$A38,'Spieltag 3'!$C:$C,1)+COUNTIFS('Spieltag 3'!$D:$D,$A38,'Spieltag 3'!$C:$C,2)</f>
        <v>0</v>
      </c>
      <c r="CE38" s="49">
        <f>COUNTIFS('Spieltag 3'!$H:$H,$A38,'Spieltag 3'!$I:$I,0)+COUNTIFS('Spieltag 3'!$H:$H,$A38,'Spieltag 3'!$I:$I,1)+COUNTIFS('Spieltag 3'!$H:$H,$A38,'Spieltag 3'!$I:$I,2)</f>
        <v>0</v>
      </c>
      <c r="CF38" s="49">
        <f>COUNTIFS('Spieltag 3'!$L:$L,$A38,'Spieltag 3'!$K:$K,0)+COUNTIFS('Spieltag 3'!$L:$L,$A38,'Spieltag 3'!$K:$K,1)+COUNTIFS('Spieltag 3'!$L:$L,$A38,'Spieltag 3'!$K:$K,2)</f>
        <v>0</v>
      </c>
      <c r="CG38" s="60">
        <f>COUNTIFS('Spieltag 3'!$P:$P,$A38,'Spieltag 3'!$Q:$Q,0)+COUNTIFS('Spieltag 3'!$P:$P,$A38,'Spieltag 3'!$Q:$Q,1)+COUNTIFS('Spieltag 3'!$P:$P,$A38,'Spieltag 3'!$Q:$Q,2)</f>
        <v>0</v>
      </c>
      <c r="CH38" s="59">
        <f>SUMIFS('Spieltag 3'!$C:$C,'Spieltag 3'!$D:$D,Berechnungen!$A38)</f>
        <v>0</v>
      </c>
      <c r="CI38" s="49">
        <f>SUMIFS('Spieltag 3'!$I:$I,'Spieltag 3'!$H:$H,Berechnungen!$A38)</f>
        <v>0</v>
      </c>
      <c r="CJ38" s="49">
        <f>SUMIFS('Spieltag 3'!$K:$K,'Spieltag 3'!$L:$L,Berechnungen!$A38)</f>
        <v>0</v>
      </c>
      <c r="CK38" s="60">
        <f>SUMIFS('Spieltag 3'!$Q:$Q,'Spieltag 3'!$P:$P,Berechnungen!$A38)</f>
        <v>0</v>
      </c>
      <c r="CL38" s="59">
        <f>SUMIFS('Spieltag 3'!$E:$E,'Spieltag 3'!$D:$D,Berechnungen!$A38)</f>
        <v>0</v>
      </c>
      <c r="CM38" s="49">
        <f>SUMIFS('Spieltag 3'!$G:$G,'Spieltag 3'!$H:$H,Berechnungen!$A38)</f>
        <v>0</v>
      </c>
      <c r="CN38" s="49">
        <f>SUMIFS('Spieltag 3'!$M:$M,'Spieltag 3'!$L:$L,Berechnungen!$A38)</f>
        <v>0</v>
      </c>
      <c r="CO38" s="60">
        <f>SUMIFS('Spieltag 3'!$O:$O,'Spieltag 3'!$P:$P,Berechnungen!$A38)</f>
        <v>0</v>
      </c>
      <c r="CP38" s="59">
        <f>SUMIFS('Spieltag 3'!$G:$G,'Spieltag 3'!$D:$D,Berechnungen!$A38)</f>
        <v>0</v>
      </c>
      <c r="CQ38" s="49">
        <f>SUMIFS('Spieltag 3'!$E:$E,'Spieltag 3'!$H:$H,Berechnungen!$A38)</f>
        <v>0</v>
      </c>
      <c r="CR38" s="49">
        <f>SUMIFS('Spieltag 3'!$O:$O,'Spieltag 3'!$L:$L,Berechnungen!$A38)</f>
        <v>0</v>
      </c>
      <c r="CS38" s="60">
        <f>SUMIFS('Spieltag 3'!$M:$M,'Spieltag 3'!$P:$P,Berechnungen!$A38)</f>
        <v>0</v>
      </c>
      <c r="CT38" s="48">
        <f>COUNTIF('Spieltag 4'!$A:$T,Berechnungen!$A38)</f>
        <v>3</v>
      </c>
      <c r="CU38" s="48">
        <f t="shared" si="24"/>
        <v>0</v>
      </c>
      <c r="CV38" s="49">
        <f t="shared" si="25"/>
        <v>0</v>
      </c>
      <c r="CW38" s="49">
        <f t="shared" si="26"/>
        <v>0</v>
      </c>
      <c r="CX38" s="49">
        <f t="shared" si="27"/>
        <v>0</v>
      </c>
      <c r="CY38" s="50">
        <f t="shared" si="28"/>
        <v>0</v>
      </c>
      <c r="CZ38" s="49">
        <f>COUNTIFS('Spieltag 4'!$D:$D,$A38,'Spieltag 4'!$C:$C,0)+COUNTIFS('Spieltag 4'!$D:$D,$A38,'Spieltag 4'!$C:$C,1)+COUNTIFS('Spieltag 4'!$D:$D,$A38,'Spieltag 4'!$C:$C,2)</f>
        <v>0</v>
      </c>
      <c r="DA38" s="49">
        <f>COUNTIFS('Spieltag 4'!$H:$H,$A38,'Spieltag 4'!$I:$I,0)+COUNTIFS('Spieltag 4'!$H:$H,$A38,'Spieltag 4'!$I:$I,1)+COUNTIFS('Spieltag 4'!$H:$H,$A38,'Spieltag 4'!$I:$I,2)</f>
        <v>0</v>
      </c>
      <c r="DB38" s="49">
        <f>COUNTIFS('Spieltag 4'!$L:$L,$A38,'Spieltag 4'!$K:$K,0)+COUNTIFS('Spieltag 4'!$L:$L,$A38,'Spieltag 4'!$K:$K,1)+COUNTIFS('Spieltag 4'!$L:$L,$A38,'Spieltag 4'!$K:$K,2)</f>
        <v>0</v>
      </c>
      <c r="DC38" s="60">
        <f>COUNTIFS('Spieltag 4'!$P:$P,$A38,'Spieltag 4'!$Q:$Q,0)+COUNTIFS('Spieltag 4'!$P:$P,$A38,'Spieltag 4'!$Q:$Q,1)+COUNTIFS('Spieltag 4'!$P:$P,$A38,'Spieltag 4'!$Q:$Q,2)</f>
        <v>0</v>
      </c>
      <c r="DD38" s="59">
        <f>SUMIFS('Spieltag 4'!$C:$C,'Spieltag 4'!$D:$D,Berechnungen!$A38)</f>
        <v>0</v>
      </c>
      <c r="DE38" s="49">
        <f>SUMIFS('Spieltag 4'!$I:$I,'Spieltag 4'!$H:$H,Berechnungen!$A38)</f>
        <v>0</v>
      </c>
      <c r="DF38" s="49">
        <f>SUMIFS('Spieltag 4'!$K:$K,'Spieltag 4'!$L:$L,Berechnungen!$A38)</f>
        <v>0</v>
      </c>
      <c r="DG38" s="60">
        <f>SUMIFS('Spieltag 4'!$Q:$Q,'Spieltag 4'!$P:$P,Berechnungen!$A38)</f>
        <v>0</v>
      </c>
      <c r="DH38" s="59">
        <f>SUMIFS('Spieltag 4'!$E:$E,'Spieltag 4'!$D:$D,Berechnungen!$A38)</f>
        <v>0</v>
      </c>
      <c r="DI38" s="49">
        <f>SUMIFS('Spieltag 4'!$G:$G,'Spieltag 4'!$H:$H,Berechnungen!$A38)</f>
        <v>0</v>
      </c>
      <c r="DJ38" s="49">
        <f>SUMIFS('Spieltag 4'!$M:$M,'Spieltag 4'!$L:$L,Berechnungen!$A38)</f>
        <v>0</v>
      </c>
      <c r="DK38" s="60">
        <f>SUMIFS('Spieltag 4'!$O:$O,'Spieltag 4'!$P:$P,Berechnungen!$A38)</f>
        <v>0</v>
      </c>
      <c r="DL38" s="59">
        <f>SUMIFS('Spieltag 4'!$G:$G,'Spieltag 4'!$D:$D,Berechnungen!$A38)</f>
        <v>0</v>
      </c>
      <c r="DM38" s="49">
        <f>SUMIFS('Spieltag 4'!$E:$E,'Spieltag 4'!$H:$H,Berechnungen!$A38)</f>
        <v>0</v>
      </c>
      <c r="DN38" s="49">
        <f>SUMIFS('Spieltag 4'!$O:$O,'Spieltag 4'!$L:$L,Berechnungen!$A38)</f>
        <v>0</v>
      </c>
      <c r="DO38" s="50">
        <f>SUMIFS('Spieltag 4'!$M:$M,'Spieltag 4'!$P:$P,Berechnungen!$A38)</f>
        <v>0</v>
      </c>
      <c r="DP38" s="48">
        <f>COUNTIF('Spieltag 5'!$A:$T,Berechnungen!$A38)</f>
        <v>5</v>
      </c>
      <c r="DQ38" s="48">
        <f t="shared" si="29"/>
        <v>0</v>
      </c>
      <c r="DR38" s="49">
        <f t="shared" si="30"/>
        <v>0</v>
      </c>
      <c r="DS38" s="49">
        <f t="shared" si="31"/>
        <v>0</v>
      </c>
      <c r="DT38" s="49">
        <f t="shared" si="32"/>
        <v>0</v>
      </c>
      <c r="DU38" s="50">
        <f t="shared" si="33"/>
        <v>0</v>
      </c>
      <c r="DV38" s="49">
        <f>COUNTIFS('Spieltag 5'!$D:$D,$A38,'Spieltag 5'!$C:$C,0)+COUNTIFS('Spieltag 5'!$D:$D,$A38,'Spieltag 5'!$C:$C,1)+COUNTIFS('Spieltag 5'!$D:$D,$A38,'Spieltag 5'!$C:$C,2)</f>
        <v>0</v>
      </c>
      <c r="DW38" s="49">
        <f>COUNTIFS('Spieltag 5'!$H:$H,$A38,'Spieltag 5'!$I:$I,0)+COUNTIFS('Spieltag 5'!$H:$H,$A38,'Spieltag 5'!$I:$I,1)+COUNTIFS('Spieltag 5'!$H:$H,$A38,'Spieltag 5'!$I:$I,2)</f>
        <v>0</v>
      </c>
      <c r="DX38" s="49">
        <f>COUNTIFS('Spieltag 5'!$L:$L,$A38,'Spieltag 5'!$K:$K,0)+COUNTIFS('Spieltag 5'!$L:$L,$A38,'Spieltag 5'!$K:$K,1)+COUNTIFS('Spieltag 5'!$L:$L,$A38,'Spieltag 5'!$K:$K,2)</f>
        <v>0</v>
      </c>
      <c r="DY38" s="60">
        <f>COUNTIFS('Spieltag 5'!$P:$P,$A38,'Spieltag 5'!$Q:$Q,0)+COUNTIFS('Spieltag 5'!$P:$P,$A38,'Spieltag 5'!$Q:$Q,1)+COUNTIFS('Spieltag 5'!$P:$P,$A38,'Spieltag 5'!$Q:$Q,2)</f>
        <v>0</v>
      </c>
      <c r="DZ38" s="59">
        <f>SUMIFS('Spieltag 5'!$C:$C,'Spieltag 5'!$D:$D,Berechnungen!$A38)</f>
        <v>0</v>
      </c>
      <c r="EA38" s="49">
        <f>SUMIFS('Spieltag 5'!$I:$I,'Spieltag 5'!$H:$H,Berechnungen!$A38)</f>
        <v>0</v>
      </c>
      <c r="EB38" s="49">
        <f>SUMIFS('Spieltag 5'!$K:$K,'Spieltag 5'!$L:$L,Berechnungen!$A38)</f>
        <v>0</v>
      </c>
      <c r="EC38" s="60">
        <f>SUMIFS('Spieltag 5'!$Q:$Q,'Spieltag 5'!$P:$P,Berechnungen!$A38)</f>
        <v>0</v>
      </c>
      <c r="ED38" s="59">
        <f>SUMIFS('Spieltag 5'!$E:$E,'Spieltag 5'!$D:$D,Berechnungen!$A38)</f>
        <v>0</v>
      </c>
      <c r="EE38" s="49">
        <f>SUMIFS('Spieltag 5'!$G:$G,'Spieltag 5'!$H:$H,Berechnungen!$A38)</f>
        <v>0</v>
      </c>
      <c r="EF38" s="49">
        <f>SUMIFS('Spieltag 5'!$M:$M,'Spieltag 5'!$L:$L,Berechnungen!$A38)</f>
        <v>0</v>
      </c>
      <c r="EG38" s="60">
        <f>SUMIFS('Spieltag 5'!$O:$O,'Spieltag 5'!$P:$P,Berechnungen!$A38)</f>
        <v>0</v>
      </c>
      <c r="EH38" s="59">
        <f>SUMIFS('Spieltag 5'!$G:$G,'Spieltag 5'!$D:$D,Berechnungen!$A38)</f>
        <v>0</v>
      </c>
      <c r="EI38" s="49">
        <f>SUMIFS('Spieltag 5'!$E:$E,'Spieltag 5'!$H:$H,Berechnungen!$A38)</f>
        <v>0</v>
      </c>
      <c r="EJ38" s="49">
        <f>SUMIFS('Spieltag 5'!$O:$O,'Spieltag 5'!$L:$L,Berechnungen!$A38)</f>
        <v>0</v>
      </c>
      <c r="EK38" s="50">
        <f>SUMIFS('Spieltag 5'!$M:$M,'Spieltag 5'!$P:$P,Berechnungen!$A38)</f>
        <v>0</v>
      </c>
      <c r="ER38" s="49">
        <f>COUNTIFS('Spieltag 3'!$D:$D,$A38,'Spieltag 3'!$C:$C,2)</f>
        <v>0</v>
      </c>
      <c r="ES38">
        <f t="shared" si="52"/>
        <v>0</v>
      </c>
      <c r="ET38">
        <f t="shared" si="53"/>
        <v>0</v>
      </c>
      <c r="EU38" s="49">
        <f>COUNTIFS('Spieltag 4'!$D:$D,$A38,'Spieltag 4'!$C:$C,2)</f>
        <v>0</v>
      </c>
      <c r="EV38">
        <f t="shared" si="40"/>
        <v>0</v>
      </c>
      <c r="EW38">
        <f t="shared" si="41"/>
        <v>0</v>
      </c>
      <c r="EX38" s="49">
        <f>COUNTIFS('Spieltag 5'!$D:$D,$A38,'Spieltag 5'!$C:$C,2)</f>
        <v>0</v>
      </c>
      <c r="EY38">
        <f t="shared" si="42"/>
        <v>0</v>
      </c>
      <c r="EZ38">
        <f t="shared" si="43"/>
        <v>0</v>
      </c>
      <c r="FA38" s="76">
        <f t="shared" si="44"/>
        <v>0</v>
      </c>
      <c r="FB38" s="76">
        <f t="shared" si="45"/>
        <v>0</v>
      </c>
      <c r="FC38" s="76">
        <f t="shared" si="46"/>
        <v>0</v>
      </c>
    </row>
    <row r="39" spans="1:159">
      <c r="A39" s="43" t="s">
        <v>68</v>
      </c>
      <c r="D39">
        <f t="shared" si="3"/>
        <v>10</v>
      </c>
      <c r="E39" s="48">
        <f t="shared" si="4"/>
        <v>0</v>
      </c>
      <c r="F39" s="49">
        <f t="shared" si="5"/>
        <v>0</v>
      </c>
      <c r="G39" s="49">
        <f t="shared" si="6"/>
        <v>0</v>
      </c>
      <c r="H39" s="49">
        <f t="shared" si="7"/>
        <v>0</v>
      </c>
      <c r="I39" s="50">
        <f t="shared" si="8"/>
        <v>0</v>
      </c>
      <c r="J39" s="48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50"/>
      <c r="AF39" s="48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50"/>
      <c r="BB39" s="48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50"/>
      <c r="BX39" s="48">
        <f>COUNTIF('Spieltag 3'!$A:$T,Berechnungen!$A39)</f>
        <v>2</v>
      </c>
      <c r="BY39" s="48">
        <f t="shared" si="47"/>
        <v>0</v>
      </c>
      <c r="BZ39" s="49">
        <f t="shared" si="48"/>
        <v>0</v>
      </c>
      <c r="CA39" s="49">
        <f t="shared" si="49"/>
        <v>0</v>
      </c>
      <c r="CB39" s="49">
        <f t="shared" si="50"/>
        <v>0</v>
      </c>
      <c r="CC39" s="50">
        <f t="shared" si="51"/>
        <v>0</v>
      </c>
      <c r="CD39" s="49">
        <f>COUNTIFS('Spieltag 3'!$D:$D,$A39,'Spieltag 3'!$C:$C,0)+COUNTIFS('Spieltag 3'!$D:$D,$A39,'Spieltag 3'!$C:$C,1)+COUNTIFS('Spieltag 3'!$D:$D,$A39,'Spieltag 3'!$C:$C,2)</f>
        <v>0</v>
      </c>
      <c r="CE39" s="49">
        <f>COUNTIFS('Spieltag 3'!$H:$H,$A39,'Spieltag 3'!$I:$I,0)+COUNTIFS('Spieltag 3'!$H:$H,$A39,'Spieltag 3'!$I:$I,1)+COUNTIFS('Spieltag 3'!$H:$H,$A39,'Spieltag 3'!$I:$I,2)</f>
        <v>0</v>
      </c>
      <c r="CF39" s="49">
        <f>COUNTIFS('Spieltag 3'!$L:$L,$A39,'Spieltag 3'!$K:$K,0)+COUNTIFS('Spieltag 3'!$L:$L,$A39,'Spieltag 3'!$K:$K,1)+COUNTIFS('Spieltag 3'!$L:$L,$A39,'Spieltag 3'!$K:$K,2)</f>
        <v>0</v>
      </c>
      <c r="CG39" s="60">
        <f>COUNTIFS('Spieltag 3'!$P:$P,$A39,'Spieltag 3'!$Q:$Q,0)+COUNTIFS('Spieltag 3'!$P:$P,$A39,'Spieltag 3'!$Q:$Q,1)+COUNTIFS('Spieltag 3'!$P:$P,$A39,'Spieltag 3'!$Q:$Q,2)</f>
        <v>0</v>
      </c>
      <c r="CH39" s="59">
        <f>SUMIFS('Spieltag 3'!$C:$C,'Spieltag 3'!$D:$D,Berechnungen!$A39)</f>
        <v>0</v>
      </c>
      <c r="CI39" s="49">
        <f>SUMIFS('Spieltag 3'!$I:$I,'Spieltag 3'!$H:$H,Berechnungen!$A39)</f>
        <v>0</v>
      </c>
      <c r="CJ39" s="49">
        <f>SUMIFS('Spieltag 3'!$K:$K,'Spieltag 3'!$L:$L,Berechnungen!$A39)</f>
        <v>0</v>
      </c>
      <c r="CK39" s="60">
        <f>SUMIFS('Spieltag 3'!$Q:$Q,'Spieltag 3'!$P:$P,Berechnungen!$A39)</f>
        <v>0</v>
      </c>
      <c r="CL39" s="59">
        <f>SUMIFS('Spieltag 3'!$E:$E,'Spieltag 3'!$D:$D,Berechnungen!$A39)</f>
        <v>0</v>
      </c>
      <c r="CM39" s="49">
        <f>SUMIFS('Spieltag 3'!$G:$G,'Spieltag 3'!$H:$H,Berechnungen!$A39)</f>
        <v>0</v>
      </c>
      <c r="CN39" s="49">
        <f>SUMIFS('Spieltag 3'!$M:$M,'Spieltag 3'!$L:$L,Berechnungen!$A39)</f>
        <v>0</v>
      </c>
      <c r="CO39" s="60">
        <f>SUMIFS('Spieltag 3'!$O:$O,'Spieltag 3'!$P:$P,Berechnungen!$A39)</f>
        <v>0</v>
      </c>
      <c r="CP39" s="59">
        <f>SUMIFS('Spieltag 3'!$G:$G,'Spieltag 3'!$D:$D,Berechnungen!$A39)</f>
        <v>0</v>
      </c>
      <c r="CQ39" s="49">
        <f>SUMIFS('Spieltag 3'!$E:$E,'Spieltag 3'!$H:$H,Berechnungen!$A39)</f>
        <v>0</v>
      </c>
      <c r="CR39" s="49">
        <f>SUMIFS('Spieltag 3'!$O:$O,'Spieltag 3'!$L:$L,Berechnungen!$A39)</f>
        <v>0</v>
      </c>
      <c r="CS39" s="60">
        <f>SUMIFS('Spieltag 3'!$M:$M,'Spieltag 3'!$P:$P,Berechnungen!$A39)</f>
        <v>0</v>
      </c>
      <c r="CT39" s="48">
        <f>COUNTIF('Spieltag 4'!$A:$T,Berechnungen!$A39)</f>
        <v>4</v>
      </c>
      <c r="CU39" s="48">
        <f t="shared" si="24"/>
        <v>0</v>
      </c>
      <c r="CV39" s="49">
        <f t="shared" si="25"/>
        <v>0</v>
      </c>
      <c r="CW39" s="49">
        <f t="shared" si="26"/>
        <v>0</v>
      </c>
      <c r="CX39" s="49">
        <f t="shared" si="27"/>
        <v>0</v>
      </c>
      <c r="CY39" s="50">
        <f t="shared" si="28"/>
        <v>0</v>
      </c>
      <c r="CZ39" s="49">
        <f>COUNTIFS('Spieltag 4'!$D:$D,$A39,'Spieltag 4'!$C:$C,0)+COUNTIFS('Spieltag 4'!$D:$D,$A39,'Spieltag 4'!$C:$C,1)+COUNTIFS('Spieltag 4'!$D:$D,$A39,'Spieltag 4'!$C:$C,2)</f>
        <v>0</v>
      </c>
      <c r="DA39" s="49">
        <f>COUNTIFS('Spieltag 4'!$H:$H,$A39,'Spieltag 4'!$I:$I,0)+COUNTIFS('Spieltag 4'!$H:$H,$A39,'Spieltag 4'!$I:$I,1)+COUNTIFS('Spieltag 4'!$H:$H,$A39,'Spieltag 4'!$I:$I,2)</f>
        <v>0</v>
      </c>
      <c r="DB39" s="49">
        <f>COUNTIFS('Spieltag 4'!$L:$L,$A39,'Spieltag 4'!$K:$K,0)+COUNTIFS('Spieltag 4'!$L:$L,$A39,'Spieltag 4'!$K:$K,1)+COUNTIFS('Spieltag 4'!$L:$L,$A39,'Spieltag 4'!$K:$K,2)</f>
        <v>0</v>
      </c>
      <c r="DC39" s="60">
        <f>COUNTIFS('Spieltag 4'!$P:$P,$A39,'Spieltag 4'!$Q:$Q,0)+COUNTIFS('Spieltag 4'!$P:$P,$A39,'Spieltag 4'!$Q:$Q,1)+COUNTIFS('Spieltag 4'!$P:$P,$A39,'Spieltag 4'!$Q:$Q,2)</f>
        <v>0</v>
      </c>
      <c r="DD39" s="59">
        <f>SUMIFS('Spieltag 4'!$C:$C,'Spieltag 4'!$D:$D,Berechnungen!$A39)</f>
        <v>0</v>
      </c>
      <c r="DE39" s="49">
        <f>SUMIFS('Spieltag 4'!$I:$I,'Spieltag 4'!$H:$H,Berechnungen!$A39)</f>
        <v>0</v>
      </c>
      <c r="DF39" s="49">
        <f>SUMIFS('Spieltag 4'!$K:$K,'Spieltag 4'!$L:$L,Berechnungen!$A39)</f>
        <v>0</v>
      </c>
      <c r="DG39" s="60">
        <f>SUMIFS('Spieltag 4'!$Q:$Q,'Spieltag 4'!$P:$P,Berechnungen!$A39)</f>
        <v>0</v>
      </c>
      <c r="DH39" s="59">
        <f>SUMIFS('Spieltag 4'!$E:$E,'Spieltag 4'!$D:$D,Berechnungen!$A39)</f>
        <v>0</v>
      </c>
      <c r="DI39" s="49">
        <f>SUMIFS('Spieltag 4'!$G:$G,'Spieltag 4'!$H:$H,Berechnungen!$A39)</f>
        <v>0</v>
      </c>
      <c r="DJ39" s="49">
        <f>SUMIFS('Spieltag 4'!$M:$M,'Spieltag 4'!$L:$L,Berechnungen!$A39)</f>
        <v>0</v>
      </c>
      <c r="DK39" s="60">
        <f>SUMIFS('Spieltag 4'!$O:$O,'Spieltag 4'!$P:$P,Berechnungen!$A39)</f>
        <v>0</v>
      </c>
      <c r="DL39" s="59">
        <f>SUMIFS('Spieltag 4'!$G:$G,'Spieltag 4'!$D:$D,Berechnungen!$A39)</f>
        <v>0</v>
      </c>
      <c r="DM39" s="49">
        <f>SUMIFS('Spieltag 4'!$E:$E,'Spieltag 4'!$H:$H,Berechnungen!$A39)</f>
        <v>0</v>
      </c>
      <c r="DN39" s="49">
        <f>SUMIFS('Spieltag 4'!$O:$O,'Spieltag 4'!$L:$L,Berechnungen!$A39)</f>
        <v>0</v>
      </c>
      <c r="DO39" s="50">
        <f>SUMIFS('Spieltag 4'!$M:$M,'Spieltag 4'!$P:$P,Berechnungen!$A39)</f>
        <v>0</v>
      </c>
      <c r="DP39" s="48">
        <f>COUNTIF('Spieltag 5'!$A:$T,Berechnungen!$A39)</f>
        <v>4</v>
      </c>
      <c r="DQ39" s="48">
        <f t="shared" si="29"/>
        <v>0</v>
      </c>
      <c r="DR39" s="49">
        <f t="shared" si="30"/>
        <v>0</v>
      </c>
      <c r="DS39" s="49">
        <f t="shared" si="31"/>
        <v>0</v>
      </c>
      <c r="DT39" s="49">
        <f t="shared" si="32"/>
        <v>0</v>
      </c>
      <c r="DU39" s="50">
        <f t="shared" si="33"/>
        <v>0</v>
      </c>
      <c r="DV39" s="49">
        <f>COUNTIFS('Spieltag 5'!$D:$D,$A39,'Spieltag 5'!$C:$C,0)+COUNTIFS('Spieltag 5'!$D:$D,$A39,'Spieltag 5'!$C:$C,1)+COUNTIFS('Spieltag 5'!$D:$D,$A39,'Spieltag 5'!$C:$C,2)</f>
        <v>0</v>
      </c>
      <c r="DW39" s="49">
        <f>COUNTIFS('Spieltag 5'!$H:$H,$A39,'Spieltag 5'!$I:$I,0)+COUNTIFS('Spieltag 5'!$H:$H,$A39,'Spieltag 5'!$I:$I,1)+COUNTIFS('Spieltag 5'!$H:$H,$A39,'Spieltag 5'!$I:$I,2)</f>
        <v>0</v>
      </c>
      <c r="DX39" s="49">
        <f>COUNTIFS('Spieltag 5'!$L:$L,$A39,'Spieltag 5'!$K:$K,0)+COUNTIFS('Spieltag 5'!$L:$L,$A39,'Spieltag 5'!$K:$K,1)+COUNTIFS('Spieltag 5'!$L:$L,$A39,'Spieltag 5'!$K:$K,2)</f>
        <v>0</v>
      </c>
      <c r="DY39" s="60">
        <f>COUNTIFS('Spieltag 5'!$P:$P,$A39,'Spieltag 5'!$Q:$Q,0)+COUNTIFS('Spieltag 5'!$P:$P,$A39,'Spieltag 5'!$Q:$Q,1)+COUNTIFS('Spieltag 5'!$P:$P,$A39,'Spieltag 5'!$Q:$Q,2)</f>
        <v>0</v>
      </c>
      <c r="DZ39" s="59">
        <f>SUMIFS('Spieltag 5'!$C:$C,'Spieltag 5'!$D:$D,Berechnungen!$A39)</f>
        <v>0</v>
      </c>
      <c r="EA39" s="49">
        <f>SUMIFS('Spieltag 5'!$I:$I,'Spieltag 5'!$H:$H,Berechnungen!$A39)</f>
        <v>0</v>
      </c>
      <c r="EB39" s="49">
        <f>SUMIFS('Spieltag 5'!$K:$K,'Spieltag 5'!$L:$L,Berechnungen!$A39)</f>
        <v>0</v>
      </c>
      <c r="EC39" s="60">
        <f>SUMIFS('Spieltag 5'!$Q:$Q,'Spieltag 5'!$P:$P,Berechnungen!$A39)</f>
        <v>0</v>
      </c>
      <c r="ED39" s="59">
        <f>SUMIFS('Spieltag 5'!$E:$E,'Spieltag 5'!$D:$D,Berechnungen!$A39)</f>
        <v>0</v>
      </c>
      <c r="EE39" s="49">
        <f>SUMIFS('Spieltag 5'!$G:$G,'Spieltag 5'!$H:$H,Berechnungen!$A39)</f>
        <v>0</v>
      </c>
      <c r="EF39" s="49">
        <f>SUMIFS('Spieltag 5'!$M:$M,'Spieltag 5'!$L:$L,Berechnungen!$A39)</f>
        <v>0</v>
      </c>
      <c r="EG39" s="60">
        <f>SUMIFS('Spieltag 5'!$O:$O,'Spieltag 5'!$P:$P,Berechnungen!$A39)</f>
        <v>0</v>
      </c>
      <c r="EH39" s="59">
        <f>SUMIFS('Spieltag 5'!$G:$G,'Spieltag 5'!$D:$D,Berechnungen!$A39)</f>
        <v>0</v>
      </c>
      <c r="EI39" s="49">
        <f>SUMIFS('Spieltag 5'!$E:$E,'Spieltag 5'!$H:$H,Berechnungen!$A39)</f>
        <v>0</v>
      </c>
      <c r="EJ39" s="49">
        <f>SUMIFS('Spieltag 5'!$O:$O,'Spieltag 5'!$L:$L,Berechnungen!$A39)</f>
        <v>0</v>
      </c>
      <c r="EK39" s="50">
        <f>SUMIFS('Spieltag 5'!$M:$M,'Spieltag 5'!$P:$P,Berechnungen!$A39)</f>
        <v>0</v>
      </c>
      <c r="ER39" s="49">
        <f>COUNTIFS('Spieltag 3'!$D:$D,$A39,'Spieltag 3'!$C:$C,2)</f>
        <v>0</v>
      </c>
      <c r="ES39">
        <f t="shared" si="52"/>
        <v>0</v>
      </c>
      <c r="ET39">
        <f t="shared" si="53"/>
        <v>0</v>
      </c>
      <c r="EU39" s="49">
        <f>COUNTIFS('Spieltag 4'!$D:$D,$A39,'Spieltag 4'!$C:$C,2)</f>
        <v>0</v>
      </c>
      <c r="EV39">
        <f t="shared" si="40"/>
        <v>0</v>
      </c>
      <c r="EW39">
        <f t="shared" si="41"/>
        <v>0</v>
      </c>
      <c r="EX39" s="49">
        <f>COUNTIFS('Spieltag 5'!$D:$D,$A39,'Spieltag 5'!$C:$C,2)</f>
        <v>0</v>
      </c>
      <c r="EY39">
        <f t="shared" si="42"/>
        <v>0</v>
      </c>
      <c r="EZ39">
        <f t="shared" si="43"/>
        <v>0</v>
      </c>
      <c r="FA39" s="76">
        <f t="shared" si="44"/>
        <v>0</v>
      </c>
      <c r="FB39" s="76">
        <f t="shared" si="45"/>
        <v>0</v>
      </c>
      <c r="FC39" s="76">
        <f t="shared" si="46"/>
        <v>0</v>
      </c>
    </row>
    <row r="40" spans="1:159">
      <c r="A40" s="43" t="s">
        <v>71</v>
      </c>
      <c r="D40">
        <f t="shared" si="3"/>
        <v>12</v>
      </c>
      <c r="E40" s="48">
        <f t="shared" si="4"/>
        <v>0</v>
      </c>
      <c r="F40" s="49">
        <f t="shared" si="5"/>
        <v>0</v>
      </c>
      <c r="G40" s="49">
        <f t="shared" si="6"/>
        <v>0</v>
      </c>
      <c r="H40" s="49">
        <f t="shared" si="7"/>
        <v>0</v>
      </c>
      <c r="I40" s="50">
        <f t="shared" si="8"/>
        <v>0</v>
      </c>
      <c r="J40" s="48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50"/>
      <c r="AF40" s="48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50"/>
      <c r="BB40" s="48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50"/>
      <c r="BX40" s="48">
        <f>COUNTIF('Spieltag 3'!$A:$T,Berechnungen!$A40)</f>
        <v>2</v>
      </c>
      <c r="BY40" s="48">
        <f t="shared" si="47"/>
        <v>0</v>
      </c>
      <c r="BZ40" s="49">
        <f t="shared" si="48"/>
        <v>0</v>
      </c>
      <c r="CA40" s="49">
        <f t="shared" si="49"/>
        <v>0</v>
      </c>
      <c r="CB40" s="49">
        <f t="shared" si="50"/>
        <v>0</v>
      </c>
      <c r="CC40" s="50">
        <f t="shared" si="51"/>
        <v>0</v>
      </c>
      <c r="CD40" s="49">
        <f>COUNTIFS('Spieltag 3'!$D:$D,$A40,'Spieltag 3'!$C:$C,0)+COUNTIFS('Spieltag 3'!$D:$D,$A40,'Spieltag 3'!$C:$C,1)+COUNTIFS('Spieltag 3'!$D:$D,$A40,'Spieltag 3'!$C:$C,2)</f>
        <v>0</v>
      </c>
      <c r="CE40" s="49">
        <f>COUNTIFS('Spieltag 3'!$H:$H,$A40,'Spieltag 3'!$I:$I,0)+COUNTIFS('Spieltag 3'!$H:$H,$A40,'Spieltag 3'!$I:$I,1)+COUNTIFS('Spieltag 3'!$H:$H,$A40,'Spieltag 3'!$I:$I,2)</f>
        <v>0</v>
      </c>
      <c r="CF40" s="49">
        <f>COUNTIFS('Spieltag 3'!$L:$L,$A40,'Spieltag 3'!$K:$K,0)+COUNTIFS('Spieltag 3'!$L:$L,$A40,'Spieltag 3'!$K:$K,1)+COUNTIFS('Spieltag 3'!$L:$L,$A40,'Spieltag 3'!$K:$K,2)</f>
        <v>0</v>
      </c>
      <c r="CG40" s="60">
        <f>COUNTIFS('Spieltag 3'!$P:$P,$A40,'Spieltag 3'!$Q:$Q,0)+COUNTIFS('Spieltag 3'!$P:$P,$A40,'Spieltag 3'!$Q:$Q,1)+COUNTIFS('Spieltag 3'!$P:$P,$A40,'Spieltag 3'!$Q:$Q,2)</f>
        <v>0</v>
      </c>
      <c r="CH40" s="59">
        <f>SUMIFS('Spieltag 3'!$C:$C,'Spieltag 3'!$D:$D,Berechnungen!$A40)</f>
        <v>0</v>
      </c>
      <c r="CI40" s="49">
        <f>SUMIFS('Spieltag 3'!$I:$I,'Spieltag 3'!$H:$H,Berechnungen!$A40)</f>
        <v>0</v>
      </c>
      <c r="CJ40" s="49">
        <f>SUMIFS('Spieltag 3'!$K:$K,'Spieltag 3'!$L:$L,Berechnungen!$A40)</f>
        <v>0</v>
      </c>
      <c r="CK40" s="60">
        <f>SUMIFS('Spieltag 3'!$Q:$Q,'Spieltag 3'!$P:$P,Berechnungen!$A40)</f>
        <v>0</v>
      </c>
      <c r="CL40" s="59">
        <f>SUMIFS('Spieltag 3'!$E:$E,'Spieltag 3'!$D:$D,Berechnungen!$A40)</f>
        <v>0</v>
      </c>
      <c r="CM40" s="49">
        <f>SUMIFS('Spieltag 3'!$G:$G,'Spieltag 3'!$H:$H,Berechnungen!$A40)</f>
        <v>0</v>
      </c>
      <c r="CN40" s="49">
        <f>SUMIFS('Spieltag 3'!$M:$M,'Spieltag 3'!$L:$L,Berechnungen!$A40)</f>
        <v>0</v>
      </c>
      <c r="CO40" s="60">
        <f>SUMIFS('Spieltag 3'!$O:$O,'Spieltag 3'!$P:$P,Berechnungen!$A40)</f>
        <v>0</v>
      </c>
      <c r="CP40" s="59">
        <f>SUMIFS('Spieltag 3'!$G:$G,'Spieltag 3'!$D:$D,Berechnungen!$A40)</f>
        <v>0</v>
      </c>
      <c r="CQ40" s="49">
        <f>SUMIFS('Spieltag 3'!$E:$E,'Spieltag 3'!$H:$H,Berechnungen!$A40)</f>
        <v>0</v>
      </c>
      <c r="CR40" s="49">
        <f>SUMIFS('Spieltag 3'!$O:$O,'Spieltag 3'!$L:$L,Berechnungen!$A40)</f>
        <v>0</v>
      </c>
      <c r="CS40" s="60">
        <f>SUMIFS('Spieltag 3'!$M:$M,'Spieltag 3'!$P:$P,Berechnungen!$A40)</f>
        <v>0</v>
      </c>
      <c r="CT40" s="48">
        <f>COUNTIF('Spieltag 4'!$A:$T,Berechnungen!$A40)</f>
        <v>6</v>
      </c>
      <c r="CU40" s="48">
        <f t="shared" si="24"/>
        <v>0</v>
      </c>
      <c r="CV40" s="49">
        <f t="shared" si="25"/>
        <v>0</v>
      </c>
      <c r="CW40" s="49">
        <f t="shared" si="26"/>
        <v>0</v>
      </c>
      <c r="CX40" s="49">
        <f t="shared" si="27"/>
        <v>0</v>
      </c>
      <c r="CY40" s="50">
        <f t="shared" si="28"/>
        <v>0</v>
      </c>
      <c r="CZ40" s="49">
        <f>COUNTIFS('Spieltag 4'!$D:$D,$A40,'Spieltag 4'!$C:$C,0)+COUNTIFS('Spieltag 4'!$D:$D,$A40,'Spieltag 4'!$C:$C,1)+COUNTIFS('Spieltag 4'!$D:$D,$A40,'Spieltag 4'!$C:$C,2)</f>
        <v>0</v>
      </c>
      <c r="DA40" s="49">
        <f>COUNTIFS('Spieltag 4'!$H:$H,$A40,'Spieltag 4'!$I:$I,0)+COUNTIFS('Spieltag 4'!$H:$H,$A40,'Spieltag 4'!$I:$I,1)+COUNTIFS('Spieltag 4'!$H:$H,$A40,'Spieltag 4'!$I:$I,2)</f>
        <v>0</v>
      </c>
      <c r="DB40" s="49">
        <f>COUNTIFS('Spieltag 4'!$L:$L,$A40,'Spieltag 4'!$K:$K,0)+COUNTIFS('Spieltag 4'!$L:$L,$A40,'Spieltag 4'!$K:$K,1)+COUNTIFS('Spieltag 4'!$L:$L,$A40,'Spieltag 4'!$K:$K,2)</f>
        <v>0</v>
      </c>
      <c r="DC40" s="60">
        <f>COUNTIFS('Spieltag 4'!$P:$P,$A40,'Spieltag 4'!$Q:$Q,0)+COUNTIFS('Spieltag 4'!$P:$P,$A40,'Spieltag 4'!$Q:$Q,1)+COUNTIFS('Spieltag 4'!$P:$P,$A40,'Spieltag 4'!$Q:$Q,2)</f>
        <v>0</v>
      </c>
      <c r="DD40" s="59">
        <f>SUMIFS('Spieltag 4'!$C:$C,'Spieltag 4'!$D:$D,Berechnungen!$A40)</f>
        <v>0</v>
      </c>
      <c r="DE40" s="49">
        <f>SUMIFS('Spieltag 4'!$I:$I,'Spieltag 4'!$H:$H,Berechnungen!$A40)</f>
        <v>0</v>
      </c>
      <c r="DF40" s="49">
        <f>SUMIFS('Spieltag 4'!$K:$K,'Spieltag 4'!$L:$L,Berechnungen!$A40)</f>
        <v>0</v>
      </c>
      <c r="DG40" s="60">
        <f>SUMIFS('Spieltag 4'!$Q:$Q,'Spieltag 4'!$P:$P,Berechnungen!$A40)</f>
        <v>0</v>
      </c>
      <c r="DH40" s="59">
        <f>SUMIFS('Spieltag 4'!$E:$E,'Spieltag 4'!$D:$D,Berechnungen!$A40)</f>
        <v>0</v>
      </c>
      <c r="DI40" s="49">
        <f>SUMIFS('Spieltag 4'!$G:$G,'Spieltag 4'!$H:$H,Berechnungen!$A40)</f>
        <v>0</v>
      </c>
      <c r="DJ40" s="49">
        <f>SUMIFS('Spieltag 4'!$M:$M,'Spieltag 4'!$L:$L,Berechnungen!$A40)</f>
        <v>0</v>
      </c>
      <c r="DK40" s="60">
        <f>SUMIFS('Spieltag 4'!$O:$O,'Spieltag 4'!$P:$P,Berechnungen!$A40)</f>
        <v>0</v>
      </c>
      <c r="DL40" s="59">
        <f>SUMIFS('Spieltag 4'!$G:$G,'Spieltag 4'!$D:$D,Berechnungen!$A40)</f>
        <v>0</v>
      </c>
      <c r="DM40" s="49">
        <f>SUMIFS('Spieltag 4'!$E:$E,'Spieltag 4'!$H:$H,Berechnungen!$A40)</f>
        <v>0</v>
      </c>
      <c r="DN40" s="49">
        <f>SUMIFS('Spieltag 4'!$O:$O,'Spieltag 4'!$L:$L,Berechnungen!$A40)</f>
        <v>0</v>
      </c>
      <c r="DO40" s="50">
        <f>SUMIFS('Spieltag 4'!$M:$M,'Spieltag 4'!$P:$P,Berechnungen!$A40)</f>
        <v>0</v>
      </c>
      <c r="DP40" s="48">
        <f>COUNTIF('Spieltag 5'!$A:$T,Berechnungen!$A40)</f>
        <v>4</v>
      </c>
      <c r="DQ40" s="48">
        <f t="shared" si="29"/>
        <v>0</v>
      </c>
      <c r="DR40" s="49">
        <f t="shared" si="30"/>
        <v>0</v>
      </c>
      <c r="DS40" s="49">
        <f t="shared" si="31"/>
        <v>0</v>
      </c>
      <c r="DT40" s="49">
        <f t="shared" si="32"/>
        <v>0</v>
      </c>
      <c r="DU40" s="50">
        <f t="shared" si="33"/>
        <v>0</v>
      </c>
      <c r="DV40" s="49">
        <f>COUNTIFS('Spieltag 5'!$D:$D,$A40,'Spieltag 5'!$C:$C,0)+COUNTIFS('Spieltag 5'!$D:$D,$A40,'Spieltag 5'!$C:$C,1)+COUNTIFS('Spieltag 5'!$D:$D,$A40,'Spieltag 5'!$C:$C,2)</f>
        <v>0</v>
      </c>
      <c r="DW40" s="49">
        <f>COUNTIFS('Spieltag 5'!$H:$H,$A40,'Spieltag 5'!$I:$I,0)+COUNTIFS('Spieltag 5'!$H:$H,$A40,'Spieltag 5'!$I:$I,1)+COUNTIFS('Spieltag 5'!$H:$H,$A40,'Spieltag 5'!$I:$I,2)</f>
        <v>0</v>
      </c>
      <c r="DX40" s="49">
        <f>COUNTIFS('Spieltag 5'!$L:$L,$A40,'Spieltag 5'!$K:$K,0)+COUNTIFS('Spieltag 5'!$L:$L,$A40,'Spieltag 5'!$K:$K,1)+COUNTIFS('Spieltag 5'!$L:$L,$A40,'Spieltag 5'!$K:$K,2)</f>
        <v>0</v>
      </c>
      <c r="DY40" s="60">
        <f>COUNTIFS('Spieltag 5'!$P:$P,$A40,'Spieltag 5'!$Q:$Q,0)+COUNTIFS('Spieltag 5'!$P:$P,$A40,'Spieltag 5'!$Q:$Q,1)+COUNTIFS('Spieltag 5'!$P:$P,$A40,'Spieltag 5'!$Q:$Q,2)</f>
        <v>0</v>
      </c>
      <c r="DZ40" s="59">
        <f>SUMIFS('Spieltag 5'!$C:$C,'Spieltag 5'!$D:$D,Berechnungen!$A40)</f>
        <v>0</v>
      </c>
      <c r="EA40" s="49">
        <f>SUMIFS('Spieltag 5'!$I:$I,'Spieltag 5'!$H:$H,Berechnungen!$A40)</f>
        <v>0</v>
      </c>
      <c r="EB40" s="49">
        <f>SUMIFS('Spieltag 5'!$K:$K,'Spieltag 5'!$L:$L,Berechnungen!$A40)</f>
        <v>0</v>
      </c>
      <c r="EC40" s="60">
        <f>SUMIFS('Spieltag 5'!$Q:$Q,'Spieltag 5'!$P:$P,Berechnungen!$A40)</f>
        <v>0</v>
      </c>
      <c r="ED40" s="59">
        <f>SUMIFS('Spieltag 5'!$E:$E,'Spieltag 5'!$D:$D,Berechnungen!$A40)</f>
        <v>0</v>
      </c>
      <c r="EE40" s="49">
        <f>SUMIFS('Spieltag 5'!$G:$G,'Spieltag 5'!$H:$H,Berechnungen!$A40)</f>
        <v>0</v>
      </c>
      <c r="EF40" s="49">
        <f>SUMIFS('Spieltag 5'!$M:$M,'Spieltag 5'!$L:$L,Berechnungen!$A40)</f>
        <v>0</v>
      </c>
      <c r="EG40" s="60">
        <f>SUMIFS('Spieltag 5'!$O:$O,'Spieltag 5'!$P:$P,Berechnungen!$A40)</f>
        <v>0</v>
      </c>
      <c r="EH40" s="59">
        <f>SUMIFS('Spieltag 5'!$G:$G,'Spieltag 5'!$D:$D,Berechnungen!$A40)</f>
        <v>0</v>
      </c>
      <c r="EI40" s="49">
        <f>SUMIFS('Spieltag 5'!$E:$E,'Spieltag 5'!$H:$H,Berechnungen!$A40)</f>
        <v>0</v>
      </c>
      <c r="EJ40" s="49">
        <f>SUMIFS('Spieltag 5'!$O:$O,'Spieltag 5'!$L:$L,Berechnungen!$A40)</f>
        <v>0</v>
      </c>
      <c r="EK40" s="50">
        <f>SUMIFS('Spieltag 5'!$M:$M,'Spieltag 5'!$P:$P,Berechnungen!$A40)</f>
        <v>0</v>
      </c>
      <c r="ER40" s="49">
        <f>COUNTIFS('Spieltag 3'!$D:$D,$A40,'Spieltag 3'!$C:$C,2)</f>
        <v>0</v>
      </c>
      <c r="ES40">
        <f t="shared" si="52"/>
        <v>0</v>
      </c>
      <c r="ET40">
        <f t="shared" si="53"/>
        <v>0</v>
      </c>
      <c r="EU40" s="49">
        <f>COUNTIFS('Spieltag 4'!$D:$D,$A40,'Spieltag 4'!$C:$C,2)</f>
        <v>0</v>
      </c>
      <c r="EV40">
        <f t="shared" si="40"/>
        <v>0</v>
      </c>
      <c r="EW40">
        <f t="shared" si="41"/>
        <v>0</v>
      </c>
      <c r="EX40" s="49">
        <f>COUNTIFS('Spieltag 5'!$D:$D,$A40,'Spieltag 5'!$C:$C,2)</f>
        <v>0</v>
      </c>
      <c r="EY40">
        <f t="shared" si="42"/>
        <v>0</v>
      </c>
      <c r="EZ40">
        <f t="shared" si="43"/>
        <v>0</v>
      </c>
      <c r="FA40" s="76">
        <f t="shared" si="44"/>
        <v>0</v>
      </c>
      <c r="FB40" s="76">
        <f t="shared" si="45"/>
        <v>0</v>
      </c>
      <c r="FC40" s="76">
        <f t="shared" si="46"/>
        <v>0</v>
      </c>
    </row>
    <row r="41" spans="1:159">
      <c r="A41" s="43" t="s">
        <v>64</v>
      </c>
      <c r="D41">
        <f t="shared" si="3"/>
        <v>12</v>
      </c>
      <c r="E41" s="48">
        <f t="shared" si="4"/>
        <v>0</v>
      </c>
      <c r="F41" s="49">
        <f t="shared" si="5"/>
        <v>0</v>
      </c>
      <c r="G41" s="49">
        <f t="shared" si="6"/>
        <v>0</v>
      </c>
      <c r="H41" s="49">
        <f t="shared" si="7"/>
        <v>0</v>
      </c>
      <c r="I41" s="50">
        <f t="shared" si="8"/>
        <v>0</v>
      </c>
      <c r="J41" s="48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50"/>
      <c r="AF41" s="48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50"/>
      <c r="BB41" s="48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50"/>
      <c r="BX41" s="48">
        <f>COUNTIF('Spieltag 3'!$A:$T,Berechnungen!$A41)</f>
        <v>2</v>
      </c>
      <c r="BY41" s="48">
        <f t="shared" si="47"/>
        <v>0</v>
      </c>
      <c r="BZ41" s="49">
        <f t="shared" si="48"/>
        <v>0</v>
      </c>
      <c r="CA41" s="49">
        <f t="shared" si="49"/>
        <v>0</v>
      </c>
      <c r="CB41" s="49">
        <f t="shared" si="50"/>
        <v>0</v>
      </c>
      <c r="CC41" s="50">
        <f t="shared" si="51"/>
        <v>0</v>
      </c>
      <c r="CD41" s="49">
        <f>COUNTIFS('Spieltag 3'!$D:$D,$A41,'Spieltag 3'!$C:$C,0)+COUNTIFS('Spieltag 3'!$D:$D,$A41,'Spieltag 3'!$C:$C,1)+COUNTIFS('Spieltag 3'!$D:$D,$A41,'Spieltag 3'!$C:$C,2)</f>
        <v>0</v>
      </c>
      <c r="CE41" s="49">
        <f>COUNTIFS('Spieltag 3'!$H:$H,$A41,'Spieltag 3'!$I:$I,0)+COUNTIFS('Spieltag 3'!$H:$H,$A41,'Spieltag 3'!$I:$I,1)+COUNTIFS('Spieltag 3'!$H:$H,$A41,'Spieltag 3'!$I:$I,2)</f>
        <v>0</v>
      </c>
      <c r="CF41" s="49">
        <f>COUNTIFS('Spieltag 3'!$L:$L,$A41,'Spieltag 3'!$K:$K,0)+COUNTIFS('Spieltag 3'!$L:$L,$A41,'Spieltag 3'!$K:$K,1)+COUNTIFS('Spieltag 3'!$L:$L,$A41,'Spieltag 3'!$K:$K,2)</f>
        <v>0</v>
      </c>
      <c r="CG41" s="60">
        <f>COUNTIFS('Spieltag 3'!$P:$P,$A41,'Spieltag 3'!$Q:$Q,0)+COUNTIFS('Spieltag 3'!$P:$P,$A41,'Spieltag 3'!$Q:$Q,1)+COUNTIFS('Spieltag 3'!$P:$P,$A41,'Spieltag 3'!$Q:$Q,2)</f>
        <v>0</v>
      </c>
      <c r="CH41" s="59">
        <f>SUMIFS('Spieltag 3'!$C:$C,'Spieltag 3'!$D:$D,Berechnungen!$A41)</f>
        <v>0</v>
      </c>
      <c r="CI41" s="49">
        <f>SUMIFS('Spieltag 3'!$I:$I,'Spieltag 3'!$H:$H,Berechnungen!$A41)</f>
        <v>0</v>
      </c>
      <c r="CJ41" s="49">
        <f>SUMIFS('Spieltag 3'!$K:$K,'Spieltag 3'!$L:$L,Berechnungen!$A41)</f>
        <v>0</v>
      </c>
      <c r="CK41" s="60">
        <f>SUMIFS('Spieltag 3'!$Q:$Q,'Spieltag 3'!$P:$P,Berechnungen!$A41)</f>
        <v>0</v>
      </c>
      <c r="CL41" s="59">
        <f>SUMIFS('Spieltag 3'!$E:$E,'Spieltag 3'!$D:$D,Berechnungen!$A41)</f>
        <v>0</v>
      </c>
      <c r="CM41" s="49">
        <f>SUMIFS('Spieltag 3'!$G:$G,'Spieltag 3'!$H:$H,Berechnungen!$A41)</f>
        <v>0</v>
      </c>
      <c r="CN41" s="49">
        <f>SUMIFS('Spieltag 3'!$M:$M,'Spieltag 3'!$L:$L,Berechnungen!$A41)</f>
        <v>0</v>
      </c>
      <c r="CO41" s="60">
        <f>SUMIFS('Spieltag 3'!$O:$O,'Spieltag 3'!$P:$P,Berechnungen!$A41)</f>
        <v>0</v>
      </c>
      <c r="CP41" s="59">
        <f>SUMIFS('Spieltag 3'!$G:$G,'Spieltag 3'!$D:$D,Berechnungen!$A41)</f>
        <v>0</v>
      </c>
      <c r="CQ41" s="49">
        <f>SUMIFS('Spieltag 3'!$E:$E,'Spieltag 3'!$H:$H,Berechnungen!$A41)</f>
        <v>0</v>
      </c>
      <c r="CR41" s="49">
        <f>SUMIFS('Spieltag 3'!$O:$O,'Spieltag 3'!$L:$L,Berechnungen!$A41)</f>
        <v>0</v>
      </c>
      <c r="CS41" s="60">
        <f>SUMIFS('Spieltag 3'!$M:$M,'Spieltag 3'!$P:$P,Berechnungen!$A41)</f>
        <v>0</v>
      </c>
      <c r="CT41" s="48">
        <f>COUNTIF('Spieltag 4'!$A:$T,Berechnungen!$A41)</f>
        <v>5</v>
      </c>
      <c r="CU41" s="48">
        <f t="shared" si="24"/>
        <v>0</v>
      </c>
      <c r="CV41" s="49">
        <f t="shared" si="25"/>
        <v>0</v>
      </c>
      <c r="CW41" s="49">
        <f t="shared" si="26"/>
        <v>0</v>
      </c>
      <c r="CX41" s="49">
        <f t="shared" si="27"/>
        <v>0</v>
      </c>
      <c r="CY41" s="50">
        <f t="shared" si="28"/>
        <v>0</v>
      </c>
      <c r="CZ41" s="49">
        <f>COUNTIFS('Spieltag 4'!$D:$D,$A41,'Spieltag 4'!$C:$C,0)+COUNTIFS('Spieltag 4'!$D:$D,$A41,'Spieltag 4'!$C:$C,1)+COUNTIFS('Spieltag 4'!$D:$D,$A41,'Spieltag 4'!$C:$C,2)</f>
        <v>0</v>
      </c>
      <c r="DA41" s="49">
        <f>COUNTIFS('Spieltag 4'!$H:$H,$A41,'Spieltag 4'!$I:$I,0)+COUNTIFS('Spieltag 4'!$H:$H,$A41,'Spieltag 4'!$I:$I,1)+COUNTIFS('Spieltag 4'!$H:$H,$A41,'Spieltag 4'!$I:$I,2)</f>
        <v>0</v>
      </c>
      <c r="DB41" s="49">
        <f>COUNTIFS('Spieltag 4'!$L:$L,$A41,'Spieltag 4'!$K:$K,0)+COUNTIFS('Spieltag 4'!$L:$L,$A41,'Spieltag 4'!$K:$K,1)+COUNTIFS('Spieltag 4'!$L:$L,$A41,'Spieltag 4'!$K:$K,2)</f>
        <v>0</v>
      </c>
      <c r="DC41" s="60">
        <f>COUNTIFS('Spieltag 4'!$P:$P,$A41,'Spieltag 4'!$Q:$Q,0)+COUNTIFS('Spieltag 4'!$P:$P,$A41,'Spieltag 4'!$Q:$Q,1)+COUNTIFS('Spieltag 4'!$P:$P,$A41,'Spieltag 4'!$Q:$Q,2)</f>
        <v>0</v>
      </c>
      <c r="DD41" s="59">
        <f>SUMIFS('Spieltag 4'!$C:$C,'Spieltag 4'!$D:$D,Berechnungen!$A41)</f>
        <v>0</v>
      </c>
      <c r="DE41" s="49">
        <f>SUMIFS('Spieltag 4'!$I:$I,'Spieltag 4'!$H:$H,Berechnungen!$A41)</f>
        <v>0</v>
      </c>
      <c r="DF41" s="49">
        <f>SUMIFS('Spieltag 4'!$K:$K,'Spieltag 4'!$L:$L,Berechnungen!$A41)</f>
        <v>0</v>
      </c>
      <c r="DG41" s="60">
        <f>SUMIFS('Spieltag 4'!$Q:$Q,'Spieltag 4'!$P:$P,Berechnungen!$A41)</f>
        <v>0</v>
      </c>
      <c r="DH41" s="59">
        <f>SUMIFS('Spieltag 4'!$E:$E,'Spieltag 4'!$D:$D,Berechnungen!$A41)</f>
        <v>0</v>
      </c>
      <c r="DI41" s="49">
        <f>SUMIFS('Spieltag 4'!$G:$G,'Spieltag 4'!$H:$H,Berechnungen!$A41)</f>
        <v>0</v>
      </c>
      <c r="DJ41" s="49">
        <f>SUMIFS('Spieltag 4'!$M:$M,'Spieltag 4'!$L:$L,Berechnungen!$A41)</f>
        <v>0</v>
      </c>
      <c r="DK41" s="60">
        <f>SUMIFS('Spieltag 4'!$O:$O,'Spieltag 4'!$P:$P,Berechnungen!$A41)</f>
        <v>0</v>
      </c>
      <c r="DL41" s="59">
        <f>SUMIFS('Spieltag 4'!$G:$G,'Spieltag 4'!$D:$D,Berechnungen!$A41)</f>
        <v>0</v>
      </c>
      <c r="DM41" s="49">
        <f>SUMIFS('Spieltag 4'!$E:$E,'Spieltag 4'!$H:$H,Berechnungen!$A41)</f>
        <v>0</v>
      </c>
      <c r="DN41" s="49">
        <f>SUMIFS('Spieltag 4'!$O:$O,'Spieltag 4'!$L:$L,Berechnungen!$A41)</f>
        <v>0</v>
      </c>
      <c r="DO41" s="50">
        <f>SUMIFS('Spieltag 4'!$M:$M,'Spieltag 4'!$P:$P,Berechnungen!$A41)</f>
        <v>0</v>
      </c>
      <c r="DP41" s="48">
        <f>COUNTIF('Spieltag 5'!$A:$T,Berechnungen!$A41)</f>
        <v>5</v>
      </c>
      <c r="DQ41" s="48">
        <f t="shared" si="29"/>
        <v>0</v>
      </c>
      <c r="DR41" s="49">
        <f t="shared" si="30"/>
        <v>0</v>
      </c>
      <c r="DS41" s="49">
        <f t="shared" si="31"/>
        <v>0</v>
      </c>
      <c r="DT41" s="49">
        <f t="shared" si="32"/>
        <v>0</v>
      </c>
      <c r="DU41" s="50">
        <f t="shared" si="33"/>
        <v>0</v>
      </c>
      <c r="DV41" s="49">
        <f>COUNTIFS('Spieltag 5'!$D:$D,$A41,'Spieltag 5'!$C:$C,0)+COUNTIFS('Spieltag 5'!$D:$D,$A41,'Spieltag 5'!$C:$C,1)+COUNTIFS('Spieltag 5'!$D:$D,$A41,'Spieltag 5'!$C:$C,2)</f>
        <v>0</v>
      </c>
      <c r="DW41" s="49">
        <f>COUNTIFS('Spieltag 5'!$H:$H,$A41,'Spieltag 5'!$I:$I,0)+COUNTIFS('Spieltag 5'!$H:$H,$A41,'Spieltag 5'!$I:$I,1)+COUNTIFS('Spieltag 5'!$H:$H,$A41,'Spieltag 5'!$I:$I,2)</f>
        <v>0</v>
      </c>
      <c r="DX41" s="49">
        <f>COUNTIFS('Spieltag 5'!$L:$L,$A41,'Spieltag 5'!$K:$K,0)+COUNTIFS('Spieltag 5'!$L:$L,$A41,'Spieltag 5'!$K:$K,1)+COUNTIFS('Spieltag 5'!$L:$L,$A41,'Spieltag 5'!$K:$K,2)</f>
        <v>0</v>
      </c>
      <c r="DY41" s="60">
        <f>COUNTIFS('Spieltag 5'!$P:$P,$A41,'Spieltag 5'!$Q:$Q,0)+COUNTIFS('Spieltag 5'!$P:$P,$A41,'Spieltag 5'!$Q:$Q,1)+COUNTIFS('Spieltag 5'!$P:$P,$A41,'Spieltag 5'!$Q:$Q,2)</f>
        <v>0</v>
      </c>
      <c r="DZ41" s="59">
        <f>SUMIFS('Spieltag 5'!$C:$C,'Spieltag 5'!$D:$D,Berechnungen!$A41)</f>
        <v>0</v>
      </c>
      <c r="EA41" s="49">
        <f>SUMIFS('Spieltag 5'!$I:$I,'Spieltag 5'!$H:$H,Berechnungen!$A41)</f>
        <v>0</v>
      </c>
      <c r="EB41" s="49">
        <f>SUMIFS('Spieltag 5'!$K:$K,'Spieltag 5'!$L:$L,Berechnungen!$A41)</f>
        <v>0</v>
      </c>
      <c r="EC41" s="60">
        <f>SUMIFS('Spieltag 5'!$Q:$Q,'Spieltag 5'!$P:$P,Berechnungen!$A41)</f>
        <v>0</v>
      </c>
      <c r="ED41" s="59">
        <f>SUMIFS('Spieltag 5'!$E:$E,'Spieltag 5'!$D:$D,Berechnungen!$A41)</f>
        <v>0</v>
      </c>
      <c r="EE41" s="49">
        <f>SUMIFS('Spieltag 5'!$G:$G,'Spieltag 5'!$H:$H,Berechnungen!$A41)</f>
        <v>0</v>
      </c>
      <c r="EF41" s="49">
        <f>SUMIFS('Spieltag 5'!$M:$M,'Spieltag 5'!$L:$L,Berechnungen!$A41)</f>
        <v>0</v>
      </c>
      <c r="EG41" s="60">
        <f>SUMIFS('Spieltag 5'!$O:$O,'Spieltag 5'!$P:$P,Berechnungen!$A41)</f>
        <v>0</v>
      </c>
      <c r="EH41" s="59">
        <f>SUMIFS('Spieltag 5'!$G:$G,'Spieltag 5'!$D:$D,Berechnungen!$A41)</f>
        <v>0</v>
      </c>
      <c r="EI41" s="49">
        <f>SUMIFS('Spieltag 5'!$E:$E,'Spieltag 5'!$H:$H,Berechnungen!$A41)</f>
        <v>0</v>
      </c>
      <c r="EJ41" s="49">
        <f>SUMIFS('Spieltag 5'!$O:$O,'Spieltag 5'!$L:$L,Berechnungen!$A41)</f>
        <v>0</v>
      </c>
      <c r="EK41" s="50">
        <f>SUMIFS('Spieltag 5'!$M:$M,'Spieltag 5'!$P:$P,Berechnungen!$A41)</f>
        <v>0</v>
      </c>
      <c r="ER41" s="49">
        <f>COUNTIFS('Spieltag 3'!$D:$D,$A41,'Spieltag 3'!$C:$C,2)</f>
        <v>0</v>
      </c>
      <c r="ES41">
        <f t="shared" si="52"/>
        <v>0</v>
      </c>
      <c r="ET41">
        <f t="shared" si="53"/>
        <v>0</v>
      </c>
      <c r="EU41" s="49">
        <f>COUNTIFS('Spieltag 4'!$D:$D,$A41,'Spieltag 4'!$C:$C,2)</f>
        <v>0</v>
      </c>
      <c r="EV41">
        <f t="shared" si="40"/>
        <v>0</v>
      </c>
      <c r="EW41">
        <f t="shared" si="41"/>
        <v>0</v>
      </c>
      <c r="EX41" s="49">
        <f>COUNTIFS('Spieltag 5'!$D:$D,$A41,'Spieltag 5'!$C:$C,2)</f>
        <v>0</v>
      </c>
      <c r="EY41">
        <f t="shared" si="42"/>
        <v>0</v>
      </c>
      <c r="EZ41">
        <f t="shared" si="43"/>
        <v>0</v>
      </c>
      <c r="FA41" s="76">
        <f t="shared" si="44"/>
        <v>0</v>
      </c>
      <c r="FB41" s="76">
        <f t="shared" si="45"/>
        <v>0</v>
      </c>
      <c r="FC41" s="76">
        <f t="shared" si="46"/>
        <v>0</v>
      </c>
    </row>
    <row r="42" spans="1:159">
      <c r="A42" s="43" t="s">
        <v>73</v>
      </c>
      <c r="D42">
        <f t="shared" si="3"/>
        <v>12</v>
      </c>
      <c r="E42" s="48">
        <f t="shared" si="4"/>
        <v>0</v>
      </c>
      <c r="F42" s="49">
        <f t="shared" si="5"/>
        <v>0</v>
      </c>
      <c r="G42" s="49">
        <f t="shared" si="6"/>
        <v>0</v>
      </c>
      <c r="H42" s="49">
        <f t="shared" si="7"/>
        <v>0</v>
      </c>
      <c r="I42" s="50">
        <f t="shared" si="8"/>
        <v>0</v>
      </c>
      <c r="J42" s="48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0"/>
      <c r="AF42" s="48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50"/>
      <c r="BB42" s="48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50"/>
      <c r="BX42" s="48">
        <f>COUNTIF('Spieltag 3'!$A:$T,Berechnungen!$A42)</f>
        <v>2</v>
      </c>
      <c r="BY42" s="48">
        <f t="shared" si="47"/>
        <v>0</v>
      </c>
      <c r="BZ42" s="49">
        <f t="shared" si="48"/>
        <v>0</v>
      </c>
      <c r="CA42" s="49">
        <f t="shared" si="49"/>
        <v>0</v>
      </c>
      <c r="CB42" s="49">
        <f t="shared" si="50"/>
        <v>0</v>
      </c>
      <c r="CC42" s="50">
        <f t="shared" si="51"/>
        <v>0</v>
      </c>
      <c r="CD42" s="49">
        <f>COUNTIFS('Spieltag 3'!$D:$D,$A42,'Spieltag 3'!$C:$C,0)+COUNTIFS('Spieltag 3'!$D:$D,$A42,'Spieltag 3'!$C:$C,1)+COUNTIFS('Spieltag 3'!$D:$D,$A42,'Spieltag 3'!$C:$C,2)</f>
        <v>0</v>
      </c>
      <c r="CE42" s="49">
        <f>COUNTIFS('Spieltag 3'!$H:$H,$A42,'Spieltag 3'!$I:$I,0)+COUNTIFS('Spieltag 3'!$H:$H,$A42,'Spieltag 3'!$I:$I,1)+COUNTIFS('Spieltag 3'!$H:$H,$A42,'Spieltag 3'!$I:$I,2)</f>
        <v>0</v>
      </c>
      <c r="CF42" s="49">
        <f>COUNTIFS('Spieltag 3'!$L:$L,$A42,'Spieltag 3'!$K:$K,0)+COUNTIFS('Spieltag 3'!$L:$L,$A42,'Spieltag 3'!$K:$K,1)+COUNTIFS('Spieltag 3'!$L:$L,$A42,'Spieltag 3'!$K:$K,2)</f>
        <v>0</v>
      </c>
      <c r="CG42" s="60">
        <f>COUNTIFS('Spieltag 3'!$P:$P,$A42,'Spieltag 3'!$Q:$Q,0)+COUNTIFS('Spieltag 3'!$P:$P,$A42,'Spieltag 3'!$Q:$Q,1)+COUNTIFS('Spieltag 3'!$P:$P,$A42,'Spieltag 3'!$Q:$Q,2)</f>
        <v>0</v>
      </c>
      <c r="CH42" s="59">
        <f>SUMIFS('Spieltag 3'!$C:$C,'Spieltag 3'!$D:$D,Berechnungen!$A42)</f>
        <v>0</v>
      </c>
      <c r="CI42" s="49">
        <f>SUMIFS('Spieltag 3'!$I:$I,'Spieltag 3'!$H:$H,Berechnungen!$A42)</f>
        <v>0</v>
      </c>
      <c r="CJ42" s="49">
        <f>SUMIFS('Spieltag 3'!$K:$K,'Spieltag 3'!$L:$L,Berechnungen!$A42)</f>
        <v>0</v>
      </c>
      <c r="CK42" s="60">
        <f>SUMIFS('Spieltag 3'!$Q:$Q,'Spieltag 3'!$P:$P,Berechnungen!$A42)</f>
        <v>0</v>
      </c>
      <c r="CL42" s="59">
        <f>SUMIFS('Spieltag 3'!$E:$E,'Spieltag 3'!$D:$D,Berechnungen!$A42)</f>
        <v>0</v>
      </c>
      <c r="CM42" s="49">
        <f>SUMIFS('Spieltag 3'!$G:$G,'Spieltag 3'!$H:$H,Berechnungen!$A42)</f>
        <v>0</v>
      </c>
      <c r="CN42" s="49">
        <f>SUMIFS('Spieltag 3'!$M:$M,'Spieltag 3'!$L:$L,Berechnungen!$A42)</f>
        <v>0</v>
      </c>
      <c r="CO42" s="60">
        <f>SUMIFS('Spieltag 3'!$O:$O,'Spieltag 3'!$P:$P,Berechnungen!$A42)</f>
        <v>0</v>
      </c>
      <c r="CP42" s="59">
        <f>SUMIFS('Spieltag 3'!$G:$G,'Spieltag 3'!$D:$D,Berechnungen!$A42)</f>
        <v>0</v>
      </c>
      <c r="CQ42" s="49">
        <f>SUMIFS('Spieltag 3'!$E:$E,'Spieltag 3'!$H:$H,Berechnungen!$A42)</f>
        <v>0</v>
      </c>
      <c r="CR42" s="49">
        <f>SUMIFS('Spieltag 3'!$O:$O,'Spieltag 3'!$L:$L,Berechnungen!$A42)</f>
        <v>0</v>
      </c>
      <c r="CS42" s="60">
        <f>SUMIFS('Spieltag 3'!$M:$M,'Spieltag 3'!$P:$P,Berechnungen!$A42)</f>
        <v>0</v>
      </c>
      <c r="CT42" s="48">
        <f>COUNTIF('Spieltag 4'!$A:$T,Berechnungen!$A42)</f>
        <v>5</v>
      </c>
      <c r="CU42" s="48">
        <f t="shared" si="24"/>
        <v>0</v>
      </c>
      <c r="CV42" s="49">
        <f t="shared" si="25"/>
        <v>0</v>
      </c>
      <c r="CW42" s="49">
        <f t="shared" si="26"/>
        <v>0</v>
      </c>
      <c r="CX42" s="49">
        <f t="shared" si="27"/>
        <v>0</v>
      </c>
      <c r="CY42" s="50">
        <f t="shared" si="28"/>
        <v>0</v>
      </c>
      <c r="CZ42" s="49">
        <f>COUNTIFS('Spieltag 4'!$D:$D,$A42,'Spieltag 4'!$C:$C,0)+COUNTIFS('Spieltag 4'!$D:$D,$A42,'Spieltag 4'!$C:$C,1)+COUNTIFS('Spieltag 4'!$D:$D,$A42,'Spieltag 4'!$C:$C,2)</f>
        <v>0</v>
      </c>
      <c r="DA42" s="49">
        <f>COUNTIFS('Spieltag 4'!$H:$H,$A42,'Spieltag 4'!$I:$I,0)+COUNTIFS('Spieltag 4'!$H:$H,$A42,'Spieltag 4'!$I:$I,1)+COUNTIFS('Spieltag 4'!$H:$H,$A42,'Spieltag 4'!$I:$I,2)</f>
        <v>0</v>
      </c>
      <c r="DB42" s="49">
        <f>COUNTIFS('Spieltag 4'!$L:$L,$A42,'Spieltag 4'!$K:$K,0)+COUNTIFS('Spieltag 4'!$L:$L,$A42,'Spieltag 4'!$K:$K,1)+COUNTIFS('Spieltag 4'!$L:$L,$A42,'Spieltag 4'!$K:$K,2)</f>
        <v>0</v>
      </c>
      <c r="DC42" s="60">
        <f>COUNTIFS('Spieltag 4'!$P:$P,$A42,'Spieltag 4'!$Q:$Q,0)+COUNTIFS('Spieltag 4'!$P:$P,$A42,'Spieltag 4'!$Q:$Q,1)+COUNTIFS('Spieltag 4'!$P:$P,$A42,'Spieltag 4'!$Q:$Q,2)</f>
        <v>0</v>
      </c>
      <c r="DD42" s="59">
        <f>SUMIFS('Spieltag 4'!$C:$C,'Spieltag 4'!$D:$D,Berechnungen!$A42)</f>
        <v>0</v>
      </c>
      <c r="DE42" s="49">
        <f>SUMIFS('Spieltag 4'!$I:$I,'Spieltag 4'!$H:$H,Berechnungen!$A42)</f>
        <v>0</v>
      </c>
      <c r="DF42" s="49">
        <f>SUMIFS('Spieltag 4'!$K:$K,'Spieltag 4'!$L:$L,Berechnungen!$A42)</f>
        <v>0</v>
      </c>
      <c r="DG42" s="60">
        <f>SUMIFS('Spieltag 4'!$Q:$Q,'Spieltag 4'!$P:$P,Berechnungen!$A42)</f>
        <v>0</v>
      </c>
      <c r="DH42" s="59">
        <f>SUMIFS('Spieltag 4'!$E:$E,'Spieltag 4'!$D:$D,Berechnungen!$A42)</f>
        <v>0</v>
      </c>
      <c r="DI42" s="49">
        <f>SUMIFS('Spieltag 4'!$G:$G,'Spieltag 4'!$H:$H,Berechnungen!$A42)</f>
        <v>0</v>
      </c>
      <c r="DJ42" s="49">
        <f>SUMIFS('Spieltag 4'!$M:$M,'Spieltag 4'!$L:$L,Berechnungen!$A42)</f>
        <v>0</v>
      </c>
      <c r="DK42" s="60">
        <f>SUMIFS('Spieltag 4'!$O:$O,'Spieltag 4'!$P:$P,Berechnungen!$A42)</f>
        <v>0</v>
      </c>
      <c r="DL42" s="59">
        <f>SUMIFS('Spieltag 4'!$G:$G,'Spieltag 4'!$D:$D,Berechnungen!$A42)</f>
        <v>0</v>
      </c>
      <c r="DM42" s="49">
        <f>SUMIFS('Spieltag 4'!$E:$E,'Spieltag 4'!$H:$H,Berechnungen!$A42)</f>
        <v>0</v>
      </c>
      <c r="DN42" s="49">
        <f>SUMIFS('Spieltag 4'!$O:$O,'Spieltag 4'!$L:$L,Berechnungen!$A42)</f>
        <v>0</v>
      </c>
      <c r="DO42" s="50">
        <f>SUMIFS('Spieltag 4'!$M:$M,'Spieltag 4'!$P:$P,Berechnungen!$A42)</f>
        <v>0</v>
      </c>
      <c r="DP42" s="48">
        <f>COUNTIF('Spieltag 5'!$A:$T,Berechnungen!$A42)</f>
        <v>5</v>
      </c>
      <c r="DQ42" s="48">
        <f t="shared" si="29"/>
        <v>0</v>
      </c>
      <c r="DR42" s="49">
        <f t="shared" si="30"/>
        <v>0</v>
      </c>
      <c r="DS42" s="49">
        <f t="shared" si="31"/>
        <v>0</v>
      </c>
      <c r="DT42" s="49">
        <f t="shared" si="32"/>
        <v>0</v>
      </c>
      <c r="DU42" s="50">
        <f t="shared" si="33"/>
        <v>0</v>
      </c>
      <c r="DV42" s="49">
        <f>COUNTIFS('Spieltag 5'!$D:$D,$A42,'Spieltag 5'!$C:$C,0)+COUNTIFS('Spieltag 5'!$D:$D,$A42,'Spieltag 5'!$C:$C,1)+COUNTIFS('Spieltag 5'!$D:$D,$A42,'Spieltag 5'!$C:$C,2)</f>
        <v>0</v>
      </c>
      <c r="DW42" s="49">
        <f>COUNTIFS('Spieltag 5'!$H:$H,$A42,'Spieltag 5'!$I:$I,0)+COUNTIFS('Spieltag 5'!$H:$H,$A42,'Spieltag 5'!$I:$I,1)+COUNTIFS('Spieltag 5'!$H:$H,$A42,'Spieltag 5'!$I:$I,2)</f>
        <v>0</v>
      </c>
      <c r="DX42" s="49">
        <f>COUNTIFS('Spieltag 5'!$L:$L,$A42,'Spieltag 5'!$K:$K,0)+COUNTIFS('Spieltag 5'!$L:$L,$A42,'Spieltag 5'!$K:$K,1)+COUNTIFS('Spieltag 5'!$L:$L,$A42,'Spieltag 5'!$K:$K,2)</f>
        <v>0</v>
      </c>
      <c r="DY42" s="60">
        <f>COUNTIFS('Spieltag 5'!$P:$P,$A42,'Spieltag 5'!$Q:$Q,0)+COUNTIFS('Spieltag 5'!$P:$P,$A42,'Spieltag 5'!$Q:$Q,1)+COUNTIFS('Spieltag 5'!$P:$P,$A42,'Spieltag 5'!$Q:$Q,2)</f>
        <v>0</v>
      </c>
      <c r="DZ42" s="59">
        <f>SUMIFS('Spieltag 5'!$C:$C,'Spieltag 5'!$D:$D,Berechnungen!$A42)</f>
        <v>0</v>
      </c>
      <c r="EA42" s="49">
        <f>SUMIFS('Spieltag 5'!$I:$I,'Spieltag 5'!$H:$H,Berechnungen!$A42)</f>
        <v>0</v>
      </c>
      <c r="EB42" s="49">
        <f>SUMIFS('Spieltag 5'!$K:$K,'Spieltag 5'!$L:$L,Berechnungen!$A42)</f>
        <v>0</v>
      </c>
      <c r="EC42" s="60">
        <f>SUMIFS('Spieltag 5'!$Q:$Q,'Spieltag 5'!$P:$P,Berechnungen!$A42)</f>
        <v>0</v>
      </c>
      <c r="ED42" s="59">
        <f>SUMIFS('Spieltag 5'!$E:$E,'Spieltag 5'!$D:$D,Berechnungen!$A42)</f>
        <v>0</v>
      </c>
      <c r="EE42" s="49">
        <f>SUMIFS('Spieltag 5'!$G:$G,'Spieltag 5'!$H:$H,Berechnungen!$A42)</f>
        <v>0</v>
      </c>
      <c r="EF42" s="49">
        <f>SUMIFS('Spieltag 5'!$M:$M,'Spieltag 5'!$L:$L,Berechnungen!$A42)</f>
        <v>0</v>
      </c>
      <c r="EG42" s="60">
        <f>SUMIFS('Spieltag 5'!$O:$O,'Spieltag 5'!$P:$P,Berechnungen!$A42)</f>
        <v>0</v>
      </c>
      <c r="EH42" s="59">
        <f>SUMIFS('Spieltag 5'!$G:$G,'Spieltag 5'!$D:$D,Berechnungen!$A42)</f>
        <v>0</v>
      </c>
      <c r="EI42" s="49">
        <f>SUMIFS('Spieltag 5'!$E:$E,'Spieltag 5'!$H:$H,Berechnungen!$A42)</f>
        <v>0</v>
      </c>
      <c r="EJ42" s="49">
        <f>SUMIFS('Spieltag 5'!$O:$O,'Spieltag 5'!$L:$L,Berechnungen!$A42)</f>
        <v>0</v>
      </c>
      <c r="EK42" s="50">
        <f>SUMIFS('Spieltag 5'!$M:$M,'Spieltag 5'!$P:$P,Berechnungen!$A42)</f>
        <v>0</v>
      </c>
      <c r="ER42" s="49">
        <f>COUNTIFS('Spieltag 3'!$D:$D,$A42,'Spieltag 3'!$C:$C,2)</f>
        <v>0</v>
      </c>
      <c r="ES42">
        <f t="shared" si="52"/>
        <v>0</v>
      </c>
      <c r="ET42">
        <f t="shared" si="53"/>
        <v>0</v>
      </c>
      <c r="EU42" s="49">
        <f>COUNTIFS('Spieltag 4'!$D:$D,$A42,'Spieltag 4'!$C:$C,2)</f>
        <v>0</v>
      </c>
      <c r="EV42">
        <f t="shared" si="40"/>
        <v>0</v>
      </c>
      <c r="EW42">
        <f t="shared" si="41"/>
        <v>0</v>
      </c>
      <c r="EX42" s="49">
        <f>COUNTIFS('Spieltag 5'!$D:$D,$A42,'Spieltag 5'!$C:$C,2)</f>
        <v>0</v>
      </c>
      <c r="EY42">
        <f t="shared" si="42"/>
        <v>0</v>
      </c>
      <c r="EZ42">
        <f t="shared" si="43"/>
        <v>0</v>
      </c>
      <c r="FA42" s="76">
        <f t="shared" si="44"/>
        <v>0</v>
      </c>
      <c r="FB42" s="76">
        <f t="shared" si="45"/>
        <v>0</v>
      </c>
      <c r="FC42" s="76">
        <f t="shared" si="46"/>
        <v>0</v>
      </c>
    </row>
    <row r="43" spans="1:159">
      <c r="A43" s="43" t="s">
        <v>65</v>
      </c>
      <c r="D43">
        <f t="shared" si="3"/>
        <v>12</v>
      </c>
      <c r="E43" s="48">
        <f t="shared" si="4"/>
        <v>0</v>
      </c>
      <c r="F43" s="49">
        <f t="shared" si="5"/>
        <v>0</v>
      </c>
      <c r="G43" s="49">
        <f t="shared" si="6"/>
        <v>0</v>
      </c>
      <c r="H43" s="49">
        <f t="shared" si="7"/>
        <v>0</v>
      </c>
      <c r="I43" s="50">
        <f t="shared" si="8"/>
        <v>0</v>
      </c>
      <c r="J43" s="48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0"/>
      <c r="AF43" s="48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50"/>
      <c r="BB43" s="48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50"/>
      <c r="BX43" s="48">
        <f>COUNTIF('Spieltag 3'!$A:$T,Berechnungen!$A43)</f>
        <v>2</v>
      </c>
      <c r="BY43" s="48">
        <f t="shared" si="47"/>
        <v>0</v>
      </c>
      <c r="BZ43" s="49">
        <f t="shared" si="48"/>
        <v>0</v>
      </c>
      <c r="CA43" s="49">
        <f t="shared" si="49"/>
        <v>0</v>
      </c>
      <c r="CB43" s="49">
        <f t="shared" si="50"/>
        <v>0</v>
      </c>
      <c r="CC43" s="50">
        <f t="shared" si="51"/>
        <v>0</v>
      </c>
      <c r="CD43" s="49">
        <f>COUNTIFS('Spieltag 3'!$D:$D,$A43,'Spieltag 3'!$C:$C,0)+COUNTIFS('Spieltag 3'!$D:$D,$A43,'Spieltag 3'!$C:$C,1)+COUNTIFS('Spieltag 3'!$D:$D,$A43,'Spieltag 3'!$C:$C,2)</f>
        <v>0</v>
      </c>
      <c r="CE43" s="49">
        <f>COUNTIFS('Spieltag 3'!$H:$H,$A43,'Spieltag 3'!$I:$I,0)+COUNTIFS('Spieltag 3'!$H:$H,$A43,'Spieltag 3'!$I:$I,1)+COUNTIFS('Spieltag 3'!$H:$H,$A43,'Spieltag 3'!$I:$I,2)</f>
        <v>0</v>
      </c>
      <c r="CF43" s="49">
        <f>COUNTIFS('Spieltag 3'!$L:$L,$A43,'Spieltag 3'!$K:$K,0)+COUNTIFS('Spieltag 3'!$L:$L,$A43,'Spieltag 3'!$K:$K,1)+COUNTIFS('Spieltag 3'!$L:$L,$A43,'Spieltag 3'!$K:$K,2)</f>
        <v>0</v>
      </c>
      <c r="CG43" s="60">
        <f>COUNTIFS('Spieltag 3'!$P:$P,$A43,'Spieltag 3'!$Q:$Q,0)+COUNTIFS('Spieltag 3'!$P:$P,$A43,'Spieltag 3'!$Q:$Q,1)+COUNTIFS('Spieltag 3'!$P:$P,$A43,'Spieltag 3'!$Q:$Q,2)</f>
        <v>0</v>
      </c>
      <c r="CH43" s="59">
        <f>SUMIFS('Spieltag 3'!$C:$C,'Spieltag 3'!$D:$D,Berechnungen!$A43)</f>
        <v>0</v>
      </c>
      <c r="CI43" s="49">
        <f>SUMIFS('Spieltag 3'!$I:$I,'Spieltag 3'!$H:$H,Berechnungen!$A43)</f>
        <v>0</v>
      </c>
      <c r="CJ43" s="49">
        <f>SUMIFS('Spieltag 3'!$K:$K,'Spieltag 3'!$L:$L,Berechnungen!$A43)</f>
        <v>0</v>
      </c>
      <c r="CK43" s="60">
        <f>SUMIFS('Spieltag 3'!$Q:$Q,'Spieltag 3'!$P:$P,Berechnungen!$A43)</f>
        <v>0</v>
      </c>
      <c r="CL43" s="59">
        <f>SUMIFS('Spieltag 3'!$E:$E,'Spieltag 3'!$D:$D,Berechnungen!$A43)</f>
        <v>0</v>
      </c>
      <c r="CM43" s="49">
        <f>SUMIFS('Spieltag 3'!$G:$G,'Spieltag 3'!$H:$H,Berechnungen!$A43)</f>
        <v>0</v>
      </c>
      <c r="CN43" s="49">
        <f>SUMIFS('Spieltag 3'!$M:$M,'Spieltag 3'!$L:$L,Berechnungen!$A43)</f>
        <v>0</v>
      </c>
      <c r="CO43" s="60">
        <f>SUMIFS('Spieltag 3'!$O:$O,'Spieltag 3'!$P:$P,Berechnungen!$A43)</f>
        <v>0</v>
      </c>
      <c r="CP43" s="59">
        <f>SUMIFS('Spieltag 3'!$G:$G,'Spieltag 3'!$D:$D,Berechnungen!$A43)</f>
        <v>0</v>
      </c>
      <c r="CQ43" s="49">
        <f>SUMIFS('Spieltag 3'!$E:$E,'Spieltag 3'!$H:$H,Berechnungen!$A43)</f>
        <v>0</v>
      </c>
      <c r="CR43" s="49">
        <f>SUMIFS('Spieltag 3'!$O:$O,'Spieltag 3'!$L:$L,Berechnungen!$A43)</f>
        <v>0</v>
      </c>
      <c r="CS43" s="60">
        <f>SUMIFS('Spieltag 3'!$M:$M,'Spieltag 3'!$P:$P,Berechnungen!$A43)</f>
        <v>0</v>
      </c>
      <c r="CT43" s="48">
        <f>COUNTIF('Spieltag 4'!$A:$T,Berechnungen!$A43)</f>
        <v>5</v>
      </c>
      <c r="CU43" s="48">
        <f t="shared" si="24"/>
        <v>0</v>
      </c>
      <c r="CV43" s="49">
        <f t="shared" si="25"/>
        <v>0</v>
      </c>
      <c r="CW43" s="49">
        <f t="shared" si="26"/>
        <v>0</v>
      </c>
      <c r="CX43" s="49">
        <f t="shared" si="27"/>
        <v>0</v>
      </c>
      <c r="CY43" s="50">
        <f t="shared" si="28"/>
        <v>0</v>
      </c>
      <c r="CZ43" s="49">
        <f>COUNTIFS('Spieltag 4'!$D:$D,$A43,'Spieltag 4'!$C:$C,0)+COUNTIFS('Spieltag 4'!$D:$D,$A43,'Spieltag 4'!$C:$C,1)+COUNTIFS('Spieltag 4'!$D:$D,$A43,'Spieltag 4'!$C:$C,2)</f>
        <v>0</v>
      </c>
      <c r="DA43" s="49">
        <f>COUNTIFS('Spieltag 4'!$H:$H,$A43,'Spieltag 4'!$I:$I,0)+COUNTIFS('Spieltag 4'!$H:$H,$A43,'Spieltag 4'!$I:$I,1)+COUNTIFS('Spieltag 4'!$H:$H,$A43,'Spieltag 4'!$I:$I,2)</f>
        <v>0</v>
      </c>
      <c r="DB43" s="49">
        <f>COUNTIFS('Spieltag 4'!$L:$L,$A43,'Spieltag 4'!$K:$K,0)+COUNTIFS('Spieltag 4'!$L:$L,$A43,'Spieltag 4'!$K:$K,1)+COUNTIFS('Spieltag 4'!$L:$L,$A43,'Spieltag 4'!$K:$K,2)</f>
        <v>0</v>
      </c>
      <c r="DC43" s="60">
        <f>COUNTIFS('Spieltag 4'!$P:$P,$A43,'Spieltag 4'!$Q:$Q,0)+COUNTIFS('Spieltag 4'!$P:$P,$A43,'Spieltag 4'!$Q:$Q,1)+COUNTIFS('Spieltag 4'!$P:$P,$A43,'Spieltag 4'!$Q:$Q,2)</f>
        <v>0</v>
      </c>
      <c r="DD43" s="59">
        <f>SUMIFS('Spieltag 4'!$C:$C,'Spieltag 4'!$D:$D,Berechnungen!$A43)</f>
        <v>0</v>
      </c>
      <c r="DE43" s="49">
        <f>SUMIFS('Spieltag 4'!$I:$I,'Spieltag 4'!$H:$H,Berechnungen!$A43)</f>
        <v>0</v>
      </c>
      <c r="DF43" s="49">
        <f>SUMIFS('Spieltag 4'!$K:$K,'Spieltag 4'!$L:$L,Berechnungen!$A43)</f>
        <v>0</v>
      </c>
      <c r="DG43" s="60">
        <f>SUMIFS('Spieltag 4'!$Q:$Q,'Spieltag 4'!$P:$P,Berechnungen!$A43)</f>
        <v>0</v>
      </c>
      <c r="DH43" s="59">
        <f>SUMIFS('Spieltag 4'!$E:$E,'Spieltag 4'!$D:$D,Berechnungen!$A43)</f>
        <v>0</v>
      </c>
      <c r="DI43" s="49">
        <f>SUMIFS('Spieltag 4'!$G:$G,'Spieltag 4'!$H:$H,Berechnungen!$A43)</f>
        <v>0</v>
      </c>
      <c r="DJ43" s="49">
        <f>SUMIFS('Spieltag 4'!$M:$M,'Spieltag 4'!$L:$L,Berechnungen!$A43)</f>
        <v>0</v>
      </c>
      <c r="DK43" s="60">
        <f>SUMIFS('Spieltag 4'!$O:$O,'Spieltag 4'!$P:$P,Berechnungen!$A43)</f>
        <v>0</v>
      </c>
      <c r="DL43" s="59">
        <f>SUMIFS('Spieltag 4'!$G:$G,'Spieltag 4'!$D:$D,Berechnungen!$A43)</f>
        <v>0</v>
      </c>
      <c r="DM43" s="49">
        <f>SUMIFS('Spieltag 4'!$E:$E,'Spieltag 4'!$H:$H,Berechnungen!$A43)</f>
        <v>0</v>
      </c>
      <c r="DN43" s="49">
        <f>SUMIFS('Spieltag 4'!$O:$O,'Spieltag 4'!$L:$L,Berechnungen!$A43)</f>
        <v>0</v>
      </c>
      <c r="DO43" s="50">
        <f>SUMIFS('Spieltag 4'!$M:$M,'Spieltag 4'!$P:$P,Berechnungen!$A43)</f>
        <v>0</v>
      </c>
      <c r="DP43" s="48">
        <f>COUNTIF('Spieltag 5'!$A:$T,Berechnungen!$A43)</f>
        <v>5</v>
      </c>
      <c r="DQ43" s="48">
        <f t="shared" si="29"/>
        <v>0</v>
      </c>
      <c r="DR43" s="49">
        <f t="shared" si="30"/>
        <v>0</v>
      </c>
      <c r="DS43" s="49">
        <f t="shared" si="31"/>
        <v>0</v>
      </c>
      <c r="DT43" s="49">
        <f t="shared" si="32"/>
        <v>0</v>
      </c>
      <c r="DU43" s="50">
        <f t="shared" si="33"/>
        <v>0</v>
      </c>
      <c r="DV43" s="49">
        <f>COUNTIFS('Spieltag 5'!$D:$D,$A43,'Spieltag 5'!$C:$C,0)+COUNTIFS('Spieltag 5'!$D:$D,$A43,'Spieltag 5'!$C:$C,1)+COUNTIFS('Spieltag 5'!$D:$D,$A43,'Spieltag 5'!$C:$C,2)</f>
        <v>0</v>
      </c>
      <c r="DW43" s="49">
        <f>COUNTIFS('Spieltag 5'!$H:$H,$A43,'Spieltag 5'!$I:$I,0)+COUNTIFS('Spieltag 5'!$H:$H,$A43,'Spieltag 5'!$I:$I,1)+COUNTIFS('Spieltag 5'!$H:$H,$A43,'Spieltag 5'!$I:$I,2)</f>
        <v>0</v>
      </c>
      <c r="DX43" s="49">
        <f>COUNTIFS('Spieltag 5'!$L:$L,$A43,'Spieltag 5'!$K:$K,0)+COUNTIFS('Spieltag 5'!$L:$L,$A43,'Spieltag 5'!$K:$K,1)+COUNTIFS('Spieltag 5'!$L:$L,$A43,'Spieltag 5'!$K:$K,2)</f>
        <v>0</v>
      </c>
      <c r="DY43" s="60">
        <f>COUNTIFS('Spieltag 5'!$P:$P,$A43,'Spieltag 5'!$Q:$Q,0)+COUNTIFS('Spieltag 5'!$P:$P,$A43,'Spieltag 5'!$Q:$Q,1)+COUNTIFS('Spieltag 5'!$P:$P,$A43,'Spieltag 5'!$Q:$Q,2)</f>
        <v>0</v>
      </c>
      <c r="DZ43" s="59">
        <f>SUMIFS('Spieltag 5'!$C:$C,'Spieltag 5'!$D:$D,Berechnungen!$A43)</f>
        <v>0</v>
      </c>
      <c r="EA43" s="49">
        <f>SUMIFS('Spieltag 5'!$I:$I,'Spieltag 5'!$H:$H,Berechnungen!$A43)</f>
        <v>0</v>
      </c>
      <c r="EB43" s="49">
        <f>SUMIFS('Spieltag 5'!$K:$K,'Spieltag 5'!$L:$L,Berechnungen!$A43)</f>
        <v>0</v>
      </c>
      <c r="EC43" s="60">
        <f>SUMIFS('Spieltag 5'!$Q:$Q,'Spieltag 5'!$P:$P,Berechnungen!$A43)</f>
        <v>0</v>
      </c>
      <c r="ED43" s="59">
        <f>SUMIFS('Spieltag 5'!$E:$E,'Spieltag 5'!$D:$D,Berechnungen!$A43)</f>
        <v>0</v>
      </c>
      <c r="EE43" s="49">
        <f>SUMIFS('Spieltag 5'!$G:$G,'Spieltag 5'!$H:$H,Berechnungen!$A43)</f>
        <v>0</v>
      </c>
      <c r="EF43" s="49">
        <f>SUMIFS('Spieltag 5'!$M:$M,'Spieltag 5'!$L:$L,Berechnungen!$A43)</f>
        <v>0</v>
      </c>
      <c r="EG43" s="60">
        <f>SUMIFS('Spieltag 5'!$O:$O,'Spieltag 5'!$P:$P,Berechnungen!$A43)</f>
        <v>0</v>
      </c>
      <c r="EH43" s="59">
        <f>SUMIFS('Spieltag 5'!$G:$G,'Spieltag 5'!$D:$D,Berechnungen!$A43)</f>
        <v>0</v>
      </c>
      <c r="EI43" s="49">
        <f>SUMIFS('Spieltag 5'!$E:$E,'Spieltag 5'!$H:$H,Berechnungen!$A43)</f>
        <v>0</v>
      </c>
      <c r="EJ43" s="49">
        <f>SUMIFS('Spieltag 5'!$O:$O,'Spieltag 5'!$L:$L,Berechnungen!$A43)</f>
        <v>0</v>
      </c>
      <c r="EK43" s="50">
        <f>SUMIFS('Spieltag 5'!$M:$M,'Spieltag 5'!$P:$P,Berechnungen!$A43)</f>
        <v>0</v>
      </c>
      <c r="ER43" s="49">
        <f>COUNTIFS('Spieltag 3'!$D:$D,$A43,'Spieltag 3'!$C:$C,2)</f>
        <v>0</v>
      </c>
      <c r="ES43">
        <f t="shared" si="52"/>
        <v>0</v>
      </c>
      <c r="ET43">
        <f t="shared" si="53"/>
        <v>0</v>
      </c>
      <c r="EU43" s="49">
        <f>COUNTIFS('Spieltag 4'!$D:$D,$A43,'Spieltag 4'!$C:$C,2)</f>
        <v>0</v>
      </c>
      <c r="EV43">
        <f t="shared" si="40"/>
        <v>0</v>
      </c>
      <c r="EW43">
        <f t="shared" si="41"/>
        <v>0</v>
      </c>
      <c r="EX43" s="49">
        <f>COUNTIFS('Spieltag 5'!$D:$D,$A43,'Spieltag 5'!$C:$C,2)</f>
        <v>0</v>
      </c>
      <c r="EY43">
        <f t="shared" si="42"/>
        <v>0</v>
      </c>
      <c r="EZ43">
        <f t="shared" si="43"/>
        <v>0</v>
      </c>
      <c r="FA43" s="76">
        <f t="shared" si="44"/>
        <v>0</v>
      </c>
      <c r="FB43" s="76">
        <f t="shared" si="45"/>
        <v>0</v>
      </c>
      <c r="FC43" s="76">
        <f t="shared" si="46"/>
        <v>0</v>
      </c>
    </row>
    <row r="44" spans="1:159">
      <c r="A44" s="43" t="s">
        <v>67</v>
      </c>
      <c r="D44">
        <f t="shared" si="3"/>
        <v>12</v>
      </c>
      <c r="E44" s="48">
        <f t="shared" si="4"/>
        <v>0</v>
      </c>
      <c r="F44" s="49">
        <f t="shared" si="5"/>
        <v>0</v>
      </c>
      <c r="G44" s="49">
        <f t="shared" si="6"/>
        <v>0</v>
      </c>
      <c r="H44" s="49">
        <f t="shared" si="7"/>
        <v>0</v>
      </c>
      <c r="I44" s="50">
        <f t="shared" si="8"/>
        <v>0</v>
      </c>
      <c r="J44" s="48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  <c r="AF44" s="48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50"/>
      <c r="BB44" s="48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50"/>
      <c r="BX44" s="48">
        <f>COUNTIF('Spieltag 3'!$A:$T,Berechnungen!$A44)</f>
        <v>2</v>
      </c>
      <c r="BY44" s="48">
        <f t="shared" si="47"/>
        <v>0</v>
      </c>
      <c r="BZ44" s="49">
        <f t="shared" si="48"/>
        <v>0</v>
      </c>
      <c r="CA44" s="49">
        <f t="shared" si="49"/>
        <v>0</v>
      </c>
      <c r="CB44" s="49">
        <f t="shared" si="50"/>
        <v>0</v>
      </c>
      <c r="CC44" s="50">
        <f t="shared" si="51"/>
        <v>0</v>
      </c>
      <c r="CD44" s="49">
        <f>COUNTIFS('Spieltag 3'!$D:$D,$A44,'Spieltag 3'!$C:$C,0)+COUNTIFS('Spieltag 3'!$D:$D,$A44,'Spieltag 3'!$C:$C,1)+COUNTIFS('Spieltag 3'!$D:$D,$A44,'Spieltag 3'!$C:$C,2)</f>
        <v>0</v>
      </c>
      <c r="CE44" s="49">
        <f>COUNTIFS('Spieltag 3'!$H:$H,$A44,'Spieltag 3'!$I:$I,0)+COUNTIFS('Spieltag 3'!$H:$H,$A44,'Spieltag 3'!$I:$I,1)+COUNTIFS('Spieltag 3'!$H:$H,$A44,'Spieltag 3'!$I:$I,2)</f>
        <v>0</v>
      </c>
      <c r="CF44" s="49">
        <f>COUNTIFS('Spieltag 3'!$L:$L,$A44,'Spieltag 3'!$K:$K,0)+COUNTIFS('Spieltag 3'!$L:$L,$A44,'Spieltag 3'!$K:$K,1)+COUNTIFS('Spieltag 3'!$L:$L,$A44,'Spieltag 3'!$K:$K,2)</f>
        <v>0</v>
      </c>
      <c r="CG44" s="60">
        <f>COUNTIFS('Spieltag 3'!$P:$P,$A44,'Spieltag 3'!$Q:$Q,0)+COUNTIFS('Spieltag 3'!$P:$P,$A44,'Spieltag 3'!$Q:$Q,1)+COUNTIFS('Spieltag 3'!$P:$P,$A44,'Spieltag 3'!$Q:$Q,2)</f>
        <v>0</v>
      </c>
      <c r="CH44" s="59">
        <f>SUMIFS('Spieltag 3'!$C:$C,'Spieltag 3'!$D:$D,Berechnungen!$A44)</f>
        <v>0</v>
      </c>
      <c r="CI44" s="49">
        <f>SUMIFS('Spieltag 3'!$I:$I,'Spieltag 3'!$H:$H,Berechnungen!$A44)</f>
        <v>0</v>
      </c>
      <c r="CJ44" s="49">
        <f>SUMIFS('Spieltag 3'!$K:$K,'Spieltag 3'!$L:$L,Berechnungen!$A44)</f>
        <v>0</v>
      </c>
      <c r="CK44" s="60">
        <f>SUMIFS('Spieltag 3'!$Q:$Q,'Spieltag 3'!$P:$P,Berechnungen!$A44)</f>
        <v>0</v>
      </c>
      <c r="CL44" s="59">
        <f>SUMIFS('Spieltag 3'!$E:$E,'Spieltag 3'!$D:$D,Berechnungen!$A44)</f>
        <v>0</v>
      </c>
      <c r="CM44" s="49">
        <f>SUMIFS('Spieltag 3'!$G:$G,'Spieltag 3'!$H:$H,Berechnungen!$A44)</f>
        <v>0</v>
      </c>
      <c r="CN44" s="49">
        <f>SUMIFS('Spieltag 3'!$M:$M,'Spieltag 3'!$L:$L,Berechnungen!$A44)</f>
        <v>0</v>
      </c>
      <c r="CO44" s="60">
        <f>SUMIFS('Spieltag 3'!$O:$O,'Spieltag 3'!$P:$P,Berechnungen!$A44)</f>
        <v>0</v>
      </c>
      <c r="CP44" s="59">
        <f>SUMIFS('Spieltag 3'!$G:$G,'Spieltag 3'!$D:$D,Berechnungen!$A44)</f>
        <v>0</v>
      </c>
      <c r="CQ44" s="49">
        <f>SUMIFS('Spieltag 3'!$E:$E,'Spieltag 3'!$H:$H,Berechnungen!$A44)</f>
        <v>0</v>
      </c>
      <c r="CR44" s="49">
        <f>SUMIFS('Spieltag 3'!$O:$O,'Spieltag 3'!$L:$L,Berechnungen!$A44)</f>
        <v>0</v>
      </c>
      <c r="CS44" s="60">
        <f>SUMIFS('Spieltag 3'!$M:$M,'Spieltag 3'!$P:$P,Berechnungen!$A44)</f>
        <v>0</v>
      </c>
      <c r="CT44" s="48">
        <f>COUNTIF('Spieltag 4'!$A:$T,Berechnungen!$A44)</f>
        <v>5</v>
      </c>
      <c r="CU44" s="48">
        <f t="shared" si="24"/>
        <v>0</v>
      </c>
      <c r="CV44" s="49">
        <f t="shared" si="25"/>
        <v>0</v>
      </c>
      <c r="CW44" s="49">
        <f t="shared" si="26"/>
        <v>0</v>
      </c>
      <c r="CX44" s="49">
        <f t="shared" si="27"/>
        <v>0</v>
      </c>
      <c r="CY44" s="50">
        <f t="shared" si="28"/>
        <v>0</v>
      </c>
      <c r="CZ44" s="49">
        <f>COUNTIFS('Spieltag 4'!$D:$D,$A44,'Spieltag 4'!$C:$C,0)+COUNTIFS('Spieltag 4'!$D:$D,$A44,'Spieltag 4'!$C:$C,1)+COUNTIFS('Spieltag 4'!$D:$D,$A44,'Spieltag 4'!$C:$C,2)</f>
        <v>0</v>
      </c>
      <c r="DA44" s="49">
        <f>COUNTIFS('Spieltag 4'!$H:$H,$A44,'Spieltag 4'!$I:$I,0)+COUNTIFS('Spieltag 4'!$H:$H,$A44,'Spieltag 4'!$I:$I,1)+COUNTIFS('Spieltag 4'!$H:$H,$A44,'Spieltag 4'!$I:$I,2)</f>
        <v>0</v>
      </c>
      <c r="DB44" s="49">
        <f>COUNTIFS('Spieltag 4'!$L:$L,$A44,'Spieltag 4'!$K:$K,0)+COUNTIFS('Spieltag 4'!$L:$L,$A44,'Spieltag 4'!$K:$K,1)+COUNTIFS('Spieltag 4'!$L:$L,$A44,'Spieltag 4'!$K:$K,2)</f>
        <v>0</v>
      </c>
      <c r="DC44" s="60">
        <f>COUNTIFS('Spieltag 4'!$P:$P,$A44,'Spieltag 4'!$Q:$Q,0)+COUNTIFS('Spieltag 4'!$P:$P,$A44,'Spieltag 4'!$Q:$Q,1)+COUNTIFS('Spieltag 4'!$P:$P,$A44,'Spieltag 4'!$Q:$Q,2)</f>
        <v>0</v>
      </c>
      <c r="DD44" s="59">
        <f>SUMIFS('Spieltag 4'!$C:$C,'Spieltag 4'!$D:$D,Berechnungen!$A44)</f>
        <v>0</v>
      </c>
      <c r="DE44" s="49">
        <f>SUMIFS('Spieltag 4'!$I:$I,'Spieltag 4'!$H:$H,Berechnungen!$A44)</f>
        <v>0</v>
      </c>
      <c r="DF44" s="49">
        <f>SUMIFS('Spieltag 4'!$K:$K,'Spieltag 4'!$L:$L,Berechnungen!$A44)</f>
        <v>0</v>
      </c>
      <c r="DG44" s="60">
        <f>SUMIFS('Spieltag 4'!$Q:$Q,'Spieltag 4'!$P:$P,Berechnungen!$A44)</f>
        <v>0</v>
      </c>
      <c r="DH44" s="59">
        <f>SUMIFS('Spieltag 4'!$E:$E,'Spieltag 4'!$D:$D,Berechnungen!$A44)</f>
        <v>0</v>
      </c>
      <c r="DI44" s="49">
        <f>SUMIFS('Spieltag 4'!$G:$G,'Spieltag 4'!$H:$H,Berechnungen!$A44)</f>
        <v>0</v>
      </c>
      <c r="DJ44" s="49">
        <f>SUMIFS('Spieltag 4'!$M:$M,'Spieltag 4'!$L:$L,Berechnungen!$A44)</f>
        <v>0</v>
      </c>
      <c r="DK44" s="60">
        <f>SUMIFS('Spieltag 4'!$O:$O,'Spieltag 4'!$P:$P,Berechnungen!$A44)</f>
        <v>0</v>
      </c>
      <c r="DL44" s="59">
        <f>SUMIFS('Spieltag 4'!$G:$G,'Spieltag 4'!$D:$D,Berechnungen!$A44)</f>
        <v>0</v>
      </c>
      <c r="DM44" s="49">
        <f>SUMIFS('Spieltag 4'!$E:$E,'Spieltag 4'!$H:$H,Berechnungen!$A44)</f>
        <v>0</v>
      </c>
      <c r="DN44" s="49">
        <f>SUMIFS('Spieltag 4'!$O:$O,'Spieltag 4'!$L:$L,Berechnungen!$A44)</f>
        <v>0</v>
      </c>
      <c r="DO44" s="50">
        <f>SUMIFS('Spieltag 4'!$M:$M,'Spieltag 4'!$P:$P,Berechnungen!$A44)</f>
        <v>0</v>
      </c>
      <c r="DP44" s="48">
        <f>COUNTIF('Spieltag 5'!$A:$T,Berechnungen!$A44)</f>
        <v>5</v>
      </c>
      <c r="DQ44" s="48">
        <f t="shared" si="29"/>
        <v>0</v>
      </c>
      <c r="DR44" s="49">
        <f t="shared" si="30"/>
        <v>0</v>
      </c>
      <c r="DS44" s="49">
        <f t="shared" si="31"/>
        <v>0</v>
      </c>
      <c r="DT44" s="49">
        <f t="shared" si="32"/>
        <v>0</v>
      </c>
      <c r="DU44" s="50">
        <f t="shared" si="33"/>
        <v>0</v>
      </c>
      <c r="DV44" s="49">
        <f>COUNTIFS('Spieltag 5'!$D:$D,$A44,'Spieltag 5'!$C:$C,0)+COUNTIFS('Spieltag 5'!$D:$D,$A44,'Spieltag 5'!$C:$C,1)+COUNTIFS('Spieltag 5'!$D:$D,$A44,'Spieltag 5'!$C:$C,2)</f>
        <v>0</v>
      </c>
      <c r="DW44" s="49">
        <f>COUNTIFS('Spieltag 5'!$H:$H,$A44,'Spieltag 5'!$I:$I,0)+COUNTIFS('Spieltag 5'!$H:$H,$A44,'Spieltag 5'!$I:$I,1)+COUNTIFS('Spieltag 5'!$H:$H,$A44,'Spieltag 5'!$I:$I,2)</f>
        <v>0</v>
      </c>
      <c r="DX44" s="49">
        <f>COUNTIFS('Spieltag 5'!$L:$L,$A44,'Spieltag 5'!$K:$K,0)+COUNTIFS('Spieltag 5'!$L:$L,$A44,'Spieltag 5'!$K:$K,1)+COUNTIFS('Spieltag 5'!$L:$L,$A44,'Spieltag 5'!$K:$K,2)</f>
        <v>0</v>
      </c>
      <c r="DY44" s="60">
        <f>COUNTIFS('Spieltag 5'!$P:$P,$A44,'Spieltag 5'!$Q:$Q,0)+COUNTIFS('Spieltag 5'!$P:$P,$A44,'Spieltag 5'!$Q:$Q,1)+COUNTIFS('Spieltag 5'!$P:$P,$A44,'Spieltag 5'!$Q:$Q,2)</f>
        <v>0</v>
      </c>
      <c r="DZ44" s="59">
        <f>SUMIFS('Spieltag 5'!$C:$C,'Spieltag 5'!$D:$D,Berechnungen!$A44)</f>
        <v>0</v>
      </c>
      <c r="EA44" s="49">
        <f>SUMIFS('Spieltag 5'!$I:$I,'Spieltag 5'!$H:$H,Berechnungen!$A44)</f>
        <v>0</v>
      </c>
      <c r="EB44" s="49">
        <f>SUMIFS('Spieltag 5'!$K:$K,'Spieltag 5'!$L:$L,Berechnungen!$A44)</f>
        <v>0</v>
      </c>
      <c r="EC44" s="60">
        <f>SUMIFS('Spieltag 5'!$Q:$Q,'Spieltag 5'!$P:$P,Berechnungen!$A44)</f>
        <v>0</v>
      </c>
      <c r="ED44" s="59">
        <f>SUMIFS('Spieltag 5'!$E:$E,'Spieltag 5'!$D:$D,Berechnungen!$A44)</f>
        <v>0</v>
      </c>
      <c r="EE44" s="49">
        <f>SUMIFS('Spieltag 5'!$G:$G,'Spieltag 5'!$H:$H,Berechnungen!$A44)</f>
        <v>0</v>
      </c>
      <c r="EF44" s="49">
        <f>SUMIFS('Spieltag 5'!$M:$M,'Spieltag 5'!$L:$L,Berechnungen!$A44)</f>
        <v>0</v>
      </c>
      <c r="EG44" s="60">
        <f>SUMIFS('Spieltag 5'!$O:$O,'Spieltag 5'!$P:$P,Berechnungen!$A44)</f>
        <v>0</v>
      </c>
      <c r="EH44" s="59">
        <f>SUMIFS('Spieltag 5'!$G:$G,'Spieltag 5'!$D:$D,Berechnungen!$A44)</f>
        <v>0</v>
      </c>
      <c r="EI44" s="49">
        <f>SUMIFS('Spieltag 5'!$E:$E,'Spieltag 5'!$H:$H,Berechnungen!$A44)</f>
        <v>0</v>
      </c>
      <c r="EJ44" s="49">
        <f>SUMIFS('Spieltag 5'!$O:$O,'Spieltag 5'!$L:$L,Berechnungen!$A44)</f>
        <v>0</v>
      </c>
      <c r="EK44" s="50">
        <f>SUMIFS('Spieltag 5'!$M:$M,'Spieltag 5'!$P:$P,Berechnungen!$A44)</f>
        <v>0</v>
      </c>
      <c r="ER44" s="49">
        <f>COUNTIFS('Spieltag 3'!$D:$D,$A44,'Spieltag 3'!$C:$C,2)</f>
        <v>0</v>
      </c>
      <c r="ES44">
        <f t="shared" si="52"/>
        <v>0</v>
      </c>
      <c r="ET44">
        <f t="shared" si="53"/>
        <v>0</v>
      </c>
      <c r="EU44" s="49">
        <f>COUNTIFS('Spieltag 4'!$D:$D,$A44,'Spieltag 4'!$C:$C,2)</f>
        <v>0</v>
      </c>
      <c r="EV44">
        <f t="shared" si="40"/>
        <v>0</v>
      </c>
      <c r="EW44">
        <f t="shared" si="41"/>
        <v>0</v>
      </c>
      <c r="EX44" s="49">
        <f>COUNTIFS('Spieltag 5'!$D:$D,$A44,'Spieltag 5'!$C:$C,2)</f>
        <v>0</v>
      </c>
      <c r="EY44">
        <f t="shared" si="42"/>
        <v>0</v>
      </c>
      <c r="EZ44">
        <f t="shared" si="43"/>
        <v>0</v>
      </c>
      <c r="FA44" s="76">
        <f t="shared" si="44"/>
        <v>0</v>
      </c>
      <c r="FB44" s="76">
        <f t="shared" si="45"/>
        <v>0</v>
      </c>
      <c r="FC44" s="76">
        <f t="shared" si="46"/>
        <v>0</v>
      </c>
    </row>
    <row r="45" spans="1:159">
      <c r="A45" s="43" t="s">
        <v>70</v>
      </c>
      <c r="D45">
        <f t="shared" si="3"/>
        <v>12</v>
      </c>
      <c r="E45" s="48">
        <f t="shared" si="4"/>
        <v>0</v>
      </c>
      <c r="F45" s="49">
        <f t="shared" si="5"/>
        <v>0</v>
      </c>
      <c r="G45" s="49">
        <f t="shared" si="6"/>
        <v>0</v>
      </c>
      <c r="H45" s="49">
        <f t="shared" si="7"/>
        <v>0</v>
      </c>
      <c r="I45" s="50">
        <f t="shared" si="8"/>
        <v>0</v>
      </c>
      <c r="J45" s="48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  <c r="AF45" s="48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50"/>
      <c r="BB45" s="48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50"/>
      <c r="BX45" s="48">
        <f>COUNTIF('Spieltag 3'!$A:$T,Berechnungen!$A45)</f>
        <v>2</v>
      </c>
      <c r="BY45" s="48">
        <f t="shared" si="47"/>
        <v>0</v>
      </c>
      <c r="BZ45" s="49">
        <f t="shared" si="48"/>
        <v>0</v>
      </c>
      <c r="CA45" s="49">
        <f t="shared" si="49"/>
        <v>0</v>
      </c>
      <c r="CB45" s="49">
        <f t="shared" si="50"/>
        <v>0</v>
      </c>
      <c r="CC45" s="50">
        <f t="shared" si="51"/>
        <v>0</v>
      </c>
      <c r="CD45" s="49">
        <f>COUNTIFS('Spieltag 3'!$D:$D,$A45,'Spieltag 3'!$C:$C,0)+COUNTIFS('Spieltag 3'!$D:$D,$A45,'Spieltag 3'!$C:$C,1)+COUNTIFS('Spieltag 3'!$D:$D,$A45,'Spieltag 3'!$C:$C,2)</f>
        <v>0</v>
      </c>
      <c r="CE45" s="49">
        <f>COUNTIFS('Spieltag 3'!$H:$H,$A45,'Spieltag 3'!$I:$I,0)+COUNTIFS('Spieltag 3'!$H:$H,$A45,'Spieltag 3'!$I:$I,1)+COUNTIFS('Spieltag 3'!$H:$H,$A45,'Spieltag 3'!$I:$I,2)</f>
        <v>0</v>
      </c>
      <c r="CF45" s="49">
        <f>COUNTIFS('Spieltag 3'!$L:$L,$A45,'Spieltag 3'!$K:$K,0)+COUNTIFS('Spieltag 3'!$L:$L,$A45,'Spieltag 3'!$K:$K,1)+COUNTIFS('Spieltag 3'!$L:$L,$A45,'Spieltag 3'!$K:$K,2)</f>
        <v>0</v>
      </c>
      <c r="CG45" s="60">
        <f>COUNTIFS('Spieltag 3'!$P:$P,$A45,'Spieltag 3'!$Q:$Q,0)+COUNTIFS('Spieltag 3'!$P:$P,$A45,'Spieltag 3'!$Q:$Q,1)+COUNTIFS('Spieltag 3'!$P:$P,$A45,'Spieltag 3'!$Q:$Q,2)</f>
        <v>0</v>
      </c>
      <c r="CH45" s="59">
        <f>SUMIFS('Spieltag 3'!$C:$C,'Spieltag 3'!$D:$D,Berechnungen!$A45)</f>
        <v>0</v>
      </c>
      <c r="CI45" s="49">
        <f>SUMIFS('Spieltag 3'!$I:$I,'Spieltag 3'!$H:$H,Berechnungen!$A45)</f>
        <v>0</v>
      </c>
      <c r="CJ45" s="49">
        <f>SUMIFS('Spieltag 3'!$K:$K,'Spieltag 3'!$L:$L,Berechnungen!$A45)</f>
        <v>0</v>
      </c>
      <c r="CK45" s="60">
        <f>SUMIFS('Spieltag 3'!$Q:$Q,'Spieltag 3'!$P:$P,Berechnungen!$A45)</f>
        <v>0</v>
      </c>
      <c r="CL45" s="59">
        <f>SUMIFS('Spieltag 3'!$E:$E,'Spieltag 3'!$D:$D,Berechnungen!$A45)</f>
        <v>0</v>
      </c>
      <c r="CM45" s="49">
        <f>SUMIFS('Spieltag 3'!$G:$G,'Spieltag 3'!$H:$H,Berechnungen!$A45)</f>
        <v>0</v>
      </c>
      <c r="CN45" s="49">
        <f>SUMIFS('Spieltag 3'!$M:$M,'Spieltag 3'!$L:$L,Berechnungen!$A45)</f>
        <v>0</v>
      </c>
      <c r="CO45" s="60">
        <f>SUMIFS('Spieltag 3'!$O:$O,'Spieltag 3'!$P:$P,Berechnungen!$A45)</f>
        <v>0</v>
      </c>
      <c r="CP45" s="59">
        <f>SUMIFS('Spieltag 3'!$G:$G,'Spieltag 3'!$D:$D,Berechnungen!$A45)</f>
        <v>0</v>
      </c>
      <c r="CQ45" s="49">
        <f>SUMIFS('Spieltag 3'!$E:$E,'Spieltag 3'!$H:$H,Berechnungen!$A45)</f>
        <v>0</v>
      </c>
      <c r="CR45" s="49">
        <f>SUMIFS('Spieltag 3'!$O:$O,'Spieltag 3'!$L:$L,Berechnungen!$A45)</f>
        <v>0</v>
      </c>
      <c r="CS45" s="60">
        <f>SUMIFS('Spieltag 3'!$M:$M,'Spieltag 3'!$P:$P,Berechnungen!$A45)</f>
        <v>0</v>
      </c>
      <c r="CT45" s="48">
        <f>COUNTIF('Spieltag 4'!$A:$T,Berechnungen!$A45)</f>
        <v>5</v>
      </c>
      <c r="CU45" s="48">
        <f t="shared" si="24"/>
        <v>0</v>
      </c>
      <c r="CV45" s="49">
        <f t="shared" si="25"/>
        <v>0</v>
      </c>
      <c r="CW45" s="49">
        <f t="shared" si="26"/>
        <v>0</v>
      </c>
      <c r="CX45" s="49">
        <f t="shared" si="27"/>
        <v>0</v>
      </c>
      <c r="CY45" s="50">
        <f t="shared" si="28"/>
        <v>0</v>
      </c>
      <c r="CZ45" s="49">
        <f>COUNTIFS('Spieltag 4'!$D:$D,$A45,'Spieltag 4'!$C:$C,0)+COUNTIFS('Spieltag 4'!$D:$D,$A45,'Spieltag 4'!$C:$C,1)+COUNTIFS('Spieltag 4'!$D:$D,$A45,'Spieltag 4'!$C:$C,2)</f>
        <v>0</v>
      </c>
      <c r="DA45" s="49">
        <f>COUNTIFS('Spieltag 4'!$H:$H,$A45,'Spieltag 4'!$I:$I,0)+COUNTIFS('Spieltag 4'!$H:$H,$A45,'Spieltag 4'!$I:$I,1)+COUNTIFS('Spieltag 4'!$H:$H,$A45,'Spieltag 4'!$I:$I,2)</f>
        <v>0</v>
      </c>
      <c r="DB45" s="49">
        <f>COUNTIFS('Spieltag 4'!$L:$L,$A45,'Spieltag 4'!$K:$K,0)+COUNTIFS('Spieltag 4'!$L:$L,$A45,'Spieltag 4'!$K:$K,1)+COUNTIFS('Spieltag 4'!$L:$L,$A45,'Spieltag 4'!$K:$K,2)</f>
        <v>0</v>
      </c>
      <c r="DC45" s="60">
        <f>COUNTIFS('Spieltag 4'!$P:$P,$A45,'Spieltag 4'!$Q:$Q,0)+COUNTIFS('Spieltag 4'!$P:$P,$A45,'Spieltag 4'!$Q:$Q,1)+COUNTIFS('Spieltag 4'!$P:$P,$A45,'Spieltag 4'!$Q:$Q,2)</f>
        <v>0</v>
      </c>
      <c r="DD45" s="59">
        <f>SUMIFS('Spieltag 4'!$C:$C,'Spieltag 4'!$D:$D,Berechnungen!$A45)</f>
        <v>0</v>
      </c>
      <c r="DE45" s="49">
        <f>SUMIFS('Spieltag 4'!$I:$I,'Spieltag 4'!$H:$H,Berechnungen!$A45)</f>
        <v>0</v>
      </c>
      <c r="DF45" s="49">
        <f>SUMIFS('Spieltag 4'!$K:$K,'Spieltag 4'!$L:$L,Berechnungen!$A45)</f>
        <v>0</v>
      </c>
      <c r="DG45" s="60">
        <f>SUMIFS('Spieltag 4'!$Q:$Q,'Spieltag 4'!$P:$P,Berechnungen!$A45)</f>
        <v>0</v>
      </c>
      <c r="DH45" s="59">
        <f>SUMIFS('Spieltag 4'!$E:$E,'Spieltag 4'!$D:$D,Berechnungen!$A45)</f>
        <v>0</v>
      </c>
      <c r="DI45" s="49">
        <f>SUMIFS('Spieltag 4'!$G:$G,'Spieltag 4'!$H:$H,Berechnungen!$A45)</f>
        <v>0</v>
      </c>
      <c r="DJ45" s="49">
        <f>SUMIFS('Spieltag 4'!$M:$M,'Spieltag 4'!$L:$L,Berechnungen!$A45)</f>
        <v>0</v>
      </c>
      <c r="DK45" s="60">
        <f>SUMIFS('Spieltag 4'!$O:$O,'Spieltag 4'!$P:$P,Berechnungen!$A45)</f>
        <v>0</v>
      </c>
      <c r="DL45" s="59">
        <f>SUMIFS('Spieltag 4'!$G:$G,'Spieltag 4'!$D:$D,Berechnungen!$A45)</f>
        <v>0</v>
      </c>
      <c r="DM45" s="49">
        <f>SUMIFS('Spieltag 4'!$E:$E,'Spieltag 4'!$H:$H,Berechnungen!$A45)</f>
        <v>0</v>
      </c>
      <c r="DN45" s="49">
        <f>SUMIFS('Spieltag 4'!$O:$O,'Spieltag 4'!$L:$L,Berechnungen!$A45)</f>
        <v>0</v>
      </c>
      <c r="DO45" s="50">
        <f>SUMIFS('Spieltag 4'!$M:$M,'Spieltag 4'!$P:$P,Berechnungen!$A45)</f>
        <v>0</v>
      </c>
      <c r="DP45" s="48">
        <f>COUNTIF('Spieltag 5'!$A:$T,Berechnungen!$A45)</f>
        <v>5</v>
      </c>
      <c r="DQ45" s="48">
        <f t="shared" si="29"/>
        <v>0</v>
      </c>
      <c r="DR45" s="49">
        <f t="shared" si="30"/>
        <v>0</v>
      </c>
      <c r="DS45" s="49">
        <f t="shared" si="31"/>
        <v>0</v>
      </c>
      <c r="DT45" s="49">
        <f t="shared" si="32"/>
        <v>0</v>
      </c>
      <c r="DU45" s="50">
        <f t="shared" si="33"/>
        <v>0</v>
      </c>
      <c r="DV45" s="49">
        <f>COUNTIFS('Spieltag 5'!$D:$D,$A45,'Spieltag 5'!$C:$C,0)+COUNTIFS('Spieltag 5'!$D:$D,$A45,'Spieltag 5'!$C:$C,1)+COUNTIFS('Spieltag 5'!$D:$D,$A45,'Spieltag 5'!$C:$C,2)</f>
        <v>0</v>
      </c>
      <c r="DW45" s="49">
        <f>COUNTIFS('Spieltag 5'!$H:$H,$A45,'Spieltag 5'!$I:$I,0)+COUNTIFS('Spieltag 5'!$H:$H,$A45,'Spieltag 5'!$I:$I,1)+COUNTIFS('Spieltag 5'!$H:$H,$A45,'Spieltag 5'!$I:$I,2)</f>
        <v>0</v>
      </c>
      <c r="DX45" s="49">
        <f>COUNTIFS('Spieltag 5'!$L:$L,$A45,'Spieltag 5'!$K:$K,0)+COUNTIFS('Spieltag 5'!$L:$L,$A45,'Spieltag 5'!$K:$K,1)+COUNTIFS('Spieltag 5'!$L:$L,$A45,'Spieltag 5'!$K:$K,2)</f>
        <v>0</v>
      </c>
      <c r="DY45" s="60">
        <f>COUNTIFS('Spieltag 5'!$P:$P,$A45,'Spieltag 5'!$Q:$Q,0)+COUNTIFS('Spieltag 5'!$P:$P,$A45,'Spieltag 5'!$Q:$Q,1)+COUNTIFS('Spieltag 5'!$P:$P,$A45,'Spieltag 5'!$Q:$Q,2)</f>
        <v>0</v>
      </c>
      <c r="DZ45" s="59">
        <f>SUMIFS('Spieltag 5'!$C:$C,'Spieltag 5'!$D:$D,Berechnungen!$A45)</f>
        <v>0</v>
      </c>
      <c r="EA45" s="49">
        <f>SUMIFS('Spieltag 5'!$I:$I,'Spieltag 5'!$H:$H,Berechnungen!$A45)</f>
        <v>0</v>
      </c>
      <c r="EB45" s="49">
        <f>SUMIFS('Spieltag 5'!$K:$K,'Spieltag 5'!$L:$L,Berechnungen!$A45)</f>
        <v>0</v>
      </c>
      <c r="EC45" s="60">
        <f>SUMIFS('Spieltag 5'!$Q:$Q,'Spieltag 5'!$P:$P,Berechnungen!$A45)</f>
        <v>0</v>
      </c>
      <c r="ED45" s="59">
        <f>SUMIFS('Spieltag 5'!$E:$E,'Spieltag 5'!$D:$D,Berechnungen!$A45)</f>
        <v>0</v>
      </c>
      <c r="EE45" s="49">
        <f>SUMIFS('Spieltag 5'!$G:$G,'Spieltag 5'!$H:$H,Berechnungen!$A45)</f>
        <v>0</v>
      </c>
      <c r="EF45" s="49">
        <f>SUMIFS('Spieltag 5'!$M:$M,'Spieltag 5'!$L:$L,Berechnungen!$A45)</f>
        <v>0</v>
      </c>
      <c r="EG45" s="60">
        <f>SUMIFS('Spieltag 5'!$O:$O,'Spieltag 5'!$P:$P,Berechnungen!$A45)</f>
        <v>0</v>
      </c>
      <c r="EH45" s="59">
        <f>SUMIFS('Spieltag 5'!$G:$G,'Spieltag 5'!$D:$D,Berechnungen!$A45)</f>
        <v>0</v>
      </c>
      <c r="EI45" s="49">
        <f>SUMIFS('Spieltag 5'!$E:$E,'Spieltag 5'!$H:$H,Berechnungen!$A45)</f>
        <v>0</v>
      </c>
      <c r="EJ45" s="49">
        <f>SUMIFS('Spieltag 5'!$O:$O,'Spieltag 5'!$L:$L,Berechnungen!$A45)</f>
        <v>0</v>
      </c>
      <c r="EK45" s="50">
        <f>SUMIFS('Spieltag 5'!$M:$M,'Spieltag 5'!$P:$P,Berechnungen!$A45)</f>
        <v>0</v>
      </c>
      <c r="ER45" s="49">
        <f>COUNTIFS('Spieltag 3'!$D:$D,$A45,'Spieltag 3'!$C:$C,2)</f>
        <v>0</v>
      </c>
      <c r="ES45">
        <f t="shared" si="52"/>
        <v>0</v>
      </c>
      <c r="ET45">
        <f t="shared" si="53"/>
        <v>0</v>
      </c>
      <c r="EU45" s="49">
        <f>COUNTIFS('Spieltag 4'!$D:$D,$A45,'Spieltag 4'!$C:$C,2)</f>
        <v>0</v>
      </c>
      <c r="EV45">
        <f t="shared" si="40"/>
        <v>0</v>
      </c>
      <c r="EW45">
        <f t="shared" si="41"/>
        <v>0</v>
      </c>
      <c r="EX45" s="49">
        <f>COUNTIFS('Spieltag 5'!$D:$D,$A45,'Spieltag 5'!$C:$C,2)</f>
        <v>0</v>
      </c>
      <c r="EY45">
        <f t="shared" si="42"/>
        <v>0</v>
      </c>
      <c r="EZ45">
        <f t="shared" si="43"/>
        <v>0</v>
      </c>
      <c r="FA45" s="76">
        <f t="shared" si="44"/>
        <v>0</v>
      </c>
      <c r="FB45" s="76">
        <f t="shared" si="45"/>
        <v>0</v>
      </c>
      <c r="FC45" s="76">
        <f t="shared" si="46"/>
        <v>0</v>
      </c>
    </row>
    <row r="46" spans="1:159" ht="15" thickBot="1">
      <c r="A46" s="44" t="s">
        <v>66</v>
      </c>
      <c r="D46">
        <f t="shared" si="3"/>
        <v>12</v>
      </c>
      <c r="E46" s="51">
        <f t="shared" si="4"/>
        <v>0</v>
      </c>
      <c r="F46" s="52">
        <f t="shared" si="5"/>
        <v>0</v>
      </c>
      <c r="G46" s="52">
        <f t="shared" si="6"/>
        <v>0</v>
      </c>
      <c r="H46" s="52">
        <f t="shared" si="7"/>
        <v>0</v>
      </c>
      <c r="I46" s="53">
        <f t="shared" si="8"/>
        <v>0</v>
      </c>
      <c r="J46" s="51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3"/>
      <c r="AF46" s="51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3"/>
      <c r="BB46" s="51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V46" s="52"/>
      <c r="BW46" s="53"/>
      <c r="BX46" s="51">
        <f>COUNTIF('Spieltag 3'!$A:$T,Berechnungen!$A46)</f>
        <v>2</v>
      </c>
      <c r="BY46" s="51">
        <f t="shared" si="47"/>
        <v>0</v>
      </c>
      <c r="BZ46" s="52">
        <f t="shared" si="48"/>
        <v>0</v>
      </c>
      <c r="CA46" s="52">
        <f t="shared" si="49"/>
        <v>0</v>
      </c>
      <c r="CB46" s="52">
        <f t="shared" si="50"/>
        <v>0</v>
      </c>
      <c r="CC46" s="53">
        <f t="shared" si="51"/>
        <v>0</v>
      </c>
      <c r="CD46" s="52">
        <f>COUNTIFS('Spieltag 3'!$D:$D,$A46,'Spieltag 3'!$C:$C,0)+COUNTIFS('Spieltag 3'!$D:$D,$A46,'Spieltag 3'!$C:$C,1)+COUNTIFS('Spieltag 3'!$D:$D,$A46,'Spieltag 3'!$C:$C,2)</f>
        <v>0</v>
      </c>
      <c r="CE46" s="52">
        <f>COUNTIFS('Spieltag 3'!$H:$H,$A46,'Spieltag 3'!$I:$I,0)+COUNTIFS('Spieltag 3'!$H:$H,$A46,'Spieltag 3'!$I:$I,1)+COUNTIFS('Spieltag 3'!$H:$H,$A46,'Spieltag 3'!$I:$I,2)</f>
        <v>0</v>
      </c>
      <c r="CF46" s="52">
        <f>COUNTIFS('Spieltag 3'!$L:$L,$A46,'Spieltag 3'!$K:$K,0)+COUNTIFS('Spieltag 3'!$L:$L,$A46,'Spieltag 3'!$K:$K,1)+COUNTIFS('Spieltag 3'!$L:$L,$A46,'Spieltag 3'!$K:$K,2)</f>
        <v>0</v>
      </c>
      <c r="CG46" s="58">
        <f>COUNTIFS('Spieltag 3'!$P:$P,$A46,'Spieltag 3'!$Q:$Q,0)+COUNTIFS('Spieltag 3'!$P:$P,$A46,'Spieltag 3'!$Q:$Q,1)+COUNTIFS('Spieltag 3'!$P:$P,$A46,'Spieltag 3'!$Q:$Q,2)</f>
        <v>0</v>
      </c>
      <c r="CH46" s="57">
        <f>SUMIFS('Spieltag 3'!$C:$C,'Spieltag 3'!$D:$D,Berechnungen!$A46)</f>
        <v>0</v>
      </c>
      <c r="CI46" s="52">
        <f>SUMIFS('Spieltag 3'!$I:$I,'Spieltag 3'!$H:$H,Berechnungen!$A46)</f>
        <v>0</v>
      </c>
      <c r="CJ46" s="52">
        <f>SUMIFS('Spieltag 3'!$K:$K,'Spieltag 3'!$L:$L,Berechnungen!$A46)</f>
        <v>0</v>
      </c>
      <c r="CK46" s="58">
        <f>SUMIFS('Spieltag 3'!$Q:$Q,'Spieltag 3'!$P:$P,Berechnungen!$A46)</f>
        <v>0</v>
      </c>
      <c r="CL46" s="57">
        <f>SUMIFS('Spieltag 3'!$E:$E,'Spieltag 3'!$D:$D,Berechnungen!$A46)</f>
        <v>0</v>
      </c>
      <c r="CM46" s="52">
        <f>SUMIFS('Spieltag 3'!$G:$G,'Spieltag 3'!$H:$H,Berechnungen!$A46)</f>
        <v>0</v>
      </c>
      <c r="CN46" s="52">
        <f>SUMIFS('Spieltag 3'!$M:$M,'Spieltag 3'!$L:$L,Berechnungen!$A46)</f>
        <v>0</v>
      </c>
      <c r="CO46" s="58">
        <f>SUMIFS('Spieltag 3'!$O:$O,'Spieltag 3'!$P:$P,Berechnungen!$A46)</f>
        <v>0</v>
      </c>
      <c r="CP46" s="57">
        <f>SUMIFS('Spieltag 3'!$G:$G,'Spieltag 3'!$D:$D,Berechnungen!$A46)</f>
        <v>0</v>
      </c>
      <c r="CQ46" s="52">
        <f>SUMIFS('Spieltag 3'!$E:$E,'Spieltag 3'!$H:$H,Berechnungen!$A46)</f>
        <v>0</v>
      </c>
      <c r="CR46" s="52">
        <f>SUMIFS('Spieltag 3'!$O:$O,'Spieltag 3'!$L:$L,Berechnungen!$A46)</f>
        <v>0</v>
      </c>
      <c r="CS46" s="58">
        <f>SUMIFS('Spieltag 3'!$M:$M,'Spieltag 3'!$P:$P,Berechnungen!$A46)</f>
        <v>0</v>
      </c>
      <c r="CT46" s="51">
        <f>COUNTIF('Spieltag 4'!$A:$T,Berechnungen!$A46)</f>
        <v>5</v>
      </c>
      <c r="CU46" s="51">
        <f t="shared" si="24"/>
        <v>0</v>
      </c>
      <c r="CV46" s="52">
        <f t="shared" si="25"/>
        <v>0</v>
      </c>
      <c r="CW46" s="52">
        <f t="shared" si="26"/>
        <v>0</v>
      </c>
      <c r="CX46" s="52">
        <f t="shared" si="27"/>
        <v>0</v>
      </c>
      <c r="CY46" s="53">
        <f t="shared" si="28"/>
        <v>0</v>
      </c>
      <c r="CZ46" s="52">
        <f>COUNTIFS('Spieltag 4'!$D:$D,$A46,'Spieltag 4'!$C:$C,0)+COUNTIFS('Spieltag 4'!$D:$D,$A46,'Spieltag 4'!$C:$C,1)+COUNTIFS('Spieltag 4'!$D:$D,$A46,'Spieltag 4'!$C:$C,2)</f>
        <v>0</v>
      </c>
      <c r="DA46" s="52">
        <f>COUNTIFS('Spieltag 4'!$H:$H,$A46,'Spieltag 4'!$I:$I,0)+COUNTIFS('Spieltag 4'!$H:$H,$A46,'Spieltag 4'!$I:$I,1)+COUNTIFS('Spieltag 4'!$H:$H,$A46,'Spieltag 4'!$I:$I,2)</f>
        <v>0</v>
      </c>
      <c r="DB46" s="52">
        <f>COUNTIFS('Spieltag 4'!$L:$L,$A46,'Spieltag 4'!$K:$K,0)+COUNTIFS('Spieltag 4'!$L:$L,$A46,'Spieltag 4'!$K:$K,1)+COUNTIFS('Spieltag 4'!$L:$L,$A46,'Spieltag 4'!$K:$K,2)</f>
        <v>0</v>
      </c>
      <c r="DC46" s="58">
        <f>COUNTIFS('Spieltag 4'!$P:$P,$A46,'Spieltag 4'!$Q:$Q,0)+COUNTIFS('Spieltag 4'!$P:$P,$A46,'Spieltag 4'!$Q:$Q,1)+COUNTIFS('Spieltag 4'!$P:$P,$A46,'Spieltag 4'!$Q:$Q,2)</f>
        <v>0</v>
      </c>
      <c r="DD46" s="57">
        <f>SUMIFS('Spieltag 4'!$C:$C,'Spieltag 4'!$D:$D,Berechnungen!$A46)</f>
        <v>0</v>
      </c>
      <c r="DE46" s="52">
        <f>SUMIFS('Spieltag 4'!$I:$I,'Spieltag 4'!$H:$H,Berechnungen!$A46)</f>
        <v>0</v>
      </c>
      <c r="DF46" s="52">
        <f>SUMIFS('Spieltag 4'!$K:$K,'Spieltag 4'!$L:$L,Berechnungen!$A46)</f>
        <v>0</v>
      </c>
      <c r="DG46" s="58">
        <f>SUMIFS('Spieltag 4'!$Q:$Q,'Spieltag 4'!$P:$P,Berechnungen!$A46)</f>
        <v>0</v>
      </c>
      <c r="DH46" s="57">
        <f>SUMIFS('Spieltag 4'!$E:$E,'Spieltag 4'!$D:$D,Berechnungen!$A46)</f>
        <v>0</v>
      </c>
      <c r="DI46" s="52">
        <f>SUMIFS('Spieltag 4'!$G:$G,'Spieltag 4'!$H:$H,Berechnungen!$A46)</f>
        <v>0</v>
      </c>
      <c r="DJ46" s="52">
        <f>SUMIFS('Spieltag 4'!$M:$M,'Spieltag 4'!$L:$L,Berechnungen!$A46)</f>
        <v>0</v>
      </c>
      <c r="DK46" s="58">
        <f>SUMIFS('Spieltag 4'!$O:$O,'Spieltag 4'!$P:$P,Berechnungen!$A46)</f>
        <v>0</v>
      </c>
      <c r="DL46" s="57">
        <f>SUMIFS('Spieltag 4'!$G:$G,'Spieltag 4'!$D:$D,Berechnungen!$A46)</f>
        <v>0</v>
      </c>
      <c r="DM46" s="52">
        <f>SUMIFS('Spieltag 4'!$E:$E,'Spieltag 4'!$H:$H,Berechnungen!$A46)</f>
        <v>0</v>
      </c>
      <c r="DN46" s="52">
        <f>SUMIFS('Spieltag 4'!$O:$O,'Spieltag 4'!$L:$L,Berechnungen!$A46)</f>
        <v>0</v>
      </c>
      <c r="DO46" s="53">
        <f>SUMIFS('Spieltag 4'!$M:$M,'Spieltag 4'!$P:$P,Berechnungen!$A46)</f>
        <v>0</v>
      </c>
      <c r="DP46" s="51">
        <f>COUNTIF('Spieltag 5'!$A:$T,Berechnungen!$A46)</f>
        <v>5</v>
      </c>
      <c r="DQ46" s="51">
        <f t="shared" si="29"/>
        <v>0</v>
      </c>
      <c r="DR46" s="52">
        <f t="shared" si="30"/>
        <v>0</v>
      </c>
      <c r="DS46" s="52">
        <f t="shared" si="31"/>
        <v>0</v>
      </c>
      <c r="DT46" s="52">
        <f t="shared" si="32"/>
        <v>0</v>
      </c>
      <c r="DU46" s="53">
        <f t="shared" si="33"/>
        <v>0</v>
      </c>
      <c r="DV46" s="52">
        <f>COUNTIFS('Spieltag 5'!$D:$D,$A46,'Spieltag 5'!$C:$C,0)+COUNTIFS('Spieltag 5'!$D:$D,$A46,'Spieltag 5'!$C:$C,1)+COUNTIFS('Spieltag 5'!$D:$D,$A46,'Spieltag 5'!$C:$C,2)</f>
        <v>0</v>
      </c>
      <c r="DW46" s="52">
        <f>COUNTIFS('Spieltag 5'!$H:$H,$A46,'Spieltag 5'!$I:$I,0)+COUNTIFS('Spieltag 5'!$H:$H,$A46,'Spieltag 5'!$I:$I,1)+COUNTIFS('Spieltag 5'!$H:$H,$A46,'Spieltag 5'!$I:$I,2)</f>
        <v>0</v>
      </c>
      <c r="DX46" s="52">
        <f>COUNTIFS('Spieltag 5'!$L:$L,$A46,'Spieltag 5'!$K:$K,0)+COUNTIFS('Spieltag 5'!$L:$L,$A46,'Spieltag 5'!$K:$K,1)+COUNTIFS('Spieltag 5'!$L:$L,$A46,'Spieltag 5'!$K:$K,2)</f>
        <v>0</v>
      </c>
      <c r="DY46" s="58">
        <f>COUNTIFS('Spieltag 5'!$P:$P,$A46,'Spieltag 5'!$Q:$Q,0)+COUNTIFS('Spieltag 5'!$P:$P,$A46,'Spieltag 5'!$Q:$Q,1)+COUNTIFS('Spieltag 5'!$P:$P,$A46,'Spieltag 5'!$Q:$Q,2)</f>
        <v>0</v>
      </c>
      <c r="DZ46" s="57">
        <f>SUMIFS('Spieltag 5'!$C:$C,'Spieltag 5'!$D:$D,Berechnungen!$A46)</f>
        <v>0</v>
      </c>
      <c r="EA46" s="52">
        <f>SUMIFS('Spieltag 5'!$I:$I,'Spieltag 5'!$H:$H,Berechnungen!$A46)</f>
        <v>0</v>
      </c>
      <c r="EB46" s="52">
        <f>SUMIFS('Spieltag 5'!$K:$K,'Spieltag 5'!$L:$L,Berechnungen!$A46)</f>
        <v>0</v>
      </c>
      <c r="EC46" s="58">
        <f>SUMIFS('Spieltag 5'!$Q:$Q,'Spieltag 5'!$P:$P,Berechnungen!$A46)</f>
        <v>0</v>
      </c>
      <c r="ED46" s="57">
        <f>SUMIFS('Spieltag 5'!$E:$E,'Spieltag 5'!$D:$D,Berechnungen!$A46)</f>
        <v>0</v>
      </c>
      <c r="EE46" s="52">
        <f>SUMIFS('Spieltag 5'!$G:$G,'Spieltag 5'!$H:$H,Berechnungen!$A46)</f>
        <v>0</v>
      </c>
      <c r="EF46" s="52">
        <f>SUMIFS('Spieltag 5'!$M:$M,'Spieltag 5'!$L:$L,Berechnungen!$A46)</f>
        <v>0</v>
      </c>
      <c r="EG46" s="58">
        <f>SUMIFS('Spieltag 5'!$O:$O,'Spieltag 5'!$P:$P,Berechnungen!$A46)</f>
        <v>0</v>
      </c>
      <c r="EH46" s="57">
        <f>SUMIFS('Spieltag 5'!$G:$G,'Spieltag 5'!$D:$D,Berechnungen!$A46)</f>
        <v>0</v>
      </c>
      <c r="EI46" s="52">
        <f>SUMIFS('Spieltag 5'!$E:$E,'Spieltag 5'!$H:$H,Berechnungen!$A46)</f>
        <v>0</v>
      </c>
      <c r="EJ46" s="52">
        <f>SUMIFS('Spieltag 5'!$O:$O,'Spieltag 5'!$L:$L,Berechnungen!$A46)</f>
        <v>0</v>
      </c>
      <c r="EK46" s="53">
        <f>SUMIFS('Spieltag 5'!$M:$M,'Spieltag 5'!$P:$P,Berechnungen!$A46)</f>
        <v>0</v>
      </c>
      <c r="ER46" s="49">
        <f>COUNTIFS('Spieltag 3'!$D:$D,$A46,'Spieltag 3'!$C:$C,2)</f>
        <v>0</v>
      </c>
      <c r="ES46">
        <f t="shared" si="52"/>
        <v>0</v>
      </c>
      <c r="ET46">
        <f t="shared" si="53"/>
        <v>0</v>
      </c>
      <c r="EU46" s="49">
        <f>COUNTIFS('Spieltag 4'!$D:$D,$A46,'Spieltag 4'!$C:$C,2)</f>
        <v>0</v>
      </c>
      <c r="EV46">
        <f t="shared" si="40"/>
        <v>0</v>
      </c>
      <c r="EW46">
        <f t="shared" si="41"/>
        <v>0</v>
      </c>
      <c r="EX46" s="49">
        <f>COUNTIFS('Spieltag 5'!$D:$D,$A46,'Spieltag 5'!$C:$C,2)</f>
        <v>0</v>
      </c>
      <c r="EY46">
        <f t="shared" si="42"/>
        <v>0</v>
      </c>
      <c r="EZ46">
        <f t="shared" si="43"/>
        <v>0</v>
      </c>
      <c r="FA46" s="76">
        <f t="shared" si="44"/>
        <v>0</v>
      </c>
      <c r="FB46" s="76">
        <f t="shared" si="45"/>
        <v>0</v>
      </c>
      <c r="FC46" s="76">
        <f t="shared" si="46"/>
        <v>0</v>
      </c>
    </row>
  </sheetData>
  <mergeCells count="85">
    <mergeCell ref="EL3:EN3"/>
    <mergeCell ref="EO3:EQ3"/>
    <mergeCell ref="ER3:ET3"/>
    <mergeCell ref="EU3:EW3"/>
    <mergeCell ref="EX3:EZ3"/>
    <mergeCell ref="FA3:FC3"/>
    <mergeCell ref="DV2:DY2"/>
    <mergeCell ref="DV3:DW3"/>
    <mergeCell ref="DX3:DY3"/>
    <mergeCell ref="BH3:BI3"/>
    <mergeCell ref="BJ3:BK3"/>
    <mergeCell ref="CD2:CG2"/>
    <mergeCell ref="CD3:CE3"/>
    <mergeCell ref="CF3:CG3"/>
    <mergeCell ref="CZ2:DC2"/>
    <mergeCell ref="CZ3:DA3"/>
    <mergeCell ref="DB3:DC3"/>
    <mergeCell ref="DD3:DE3"/>
    <mergeCell ref="DF3:DG3"/>
    <mergeCell ref="DH3:DI3"/>
    <mergeCell ref="DJ3:DK3"/>
    <mergeCell ref="E3:I3"/>
    <mergeCell ref="P2:S2"/>
    <mergeCell ref="P3:Q3"/>
    <mergeCell ref="R3:S3"/>
    <mergeCell ref="AL2:AO2"/>
    <mergeCell ref="AL3:AM3"/>
    <mergeCell ref="AN3:AO3"/>
    <mergeCell ref="AB3:AC3"/>
    <mergeCell ref="AD3:AE3"/>
    <mergeCell ref="T3:U3"/>
    <mergeCell ref="V3:W3"/>
    <mergeCell ref="X3:Y3"/>
    <mergeCell ref="Z3:AA3"/>
    <mergeCell ref="DP1:EK1"/>
    <mergeCell ref="DZ2:EC2"/>
    <mergeCell ref="ED2:EG2"/>
    <mergeCell ref="EH2:EK2"/>
    <mergeCell ref="DZ3:EA3"/>
    <mergeCell ref="EB3:EC3"/>
    <mergeCell ref="ED3:EE3"/>
    <mergeCell ref="EF3:EG3"/>
    <mergeCell ref="EH3:EI3"/>
    <mergeCell ref="EJ3:EK3"/>
    <mergeCell ref="DL3:DM3"/>
    <mergeCell ref="DN3:DO3"/>
    <mergeCell ref="BB1:BW1"/>
    <mergeCell ref="BX1:CS1"/>
    <mergeCell ref="CH2:CK2"/>
    <mergeCell ref="CL2:CO2"/>
    <mergeCell ref="CP2:CS2"/>
    <mergeCell ref="CT1:DO1"/>
    <mergeCell ref="DD2:DG2"/>
    <mergeCell ref="DH2:DK2"/>
    <mergeCell ref="DL2:DO2"/>
    <mergeCell ref="BH2:BK2"/>
    <mergeCell ref="CR3:CS3"/>
    <mergeCell ref="CH3:CI3"/>
    <mergeCell ref="CJ3:CK3"/>
    <mergeCell ref="CL3:CM3"/>
    <mergeCell ref="J1:AE1"/>
    <mergeCell ref="AF1:BA1"/>
    <mergeCell ref="AP2:AS2"/>
    <mergeCell ref="AT2:AW2"/>
    <mergeCell ref="AX2:BA2"/>
    <mergeCell ref="AB2:AE2"/>
    <mergeCell ref="T2:W2"/>
    <mergeCell ref="X2:AA2"/>
    <mergeCell ref="CN3:CO3"/>
    <mergeCell ref="CP3:CQ3"/>
    <mergeCell ref="BP3:BQ3"/>
    <mergeCell ref="BR3:BS3"/>
    <mergeCell ref="BT3:BU3"/>
    <mergeCell ref="BV3:BW3"/>
    <mergeCell ref="AZ3:BA3"/>
    <mergeCell ref="BL2:BO2"/>
    <mergeCell ref="BP2:BS2"/>
    <mergeCell ref="BT2:BW2"/>
    <mergeCell ref="BL3:BM3"/>
    <mergeCell ref="BN3:BO3"/>
    <mergeCell ref="AP3:AQ3"/>
    <mergeCell ref="AR3:AS3"/>
    <mergeCell ref="AT3:AU3"/>
    <mergeCell ref="AV3:AW3"/>
    <mergeCell ref="AX3:AY3"/>
  </mergeCells>
  <phoneticPr fontId="1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Spieltag 1</vt:lpstr>
      <vt:lpstr>Spieltag 2</vt:lpstr>
      <vt:lpstr>Spieltag 3</vt:lpstr>
      <vt:lpstr>Spieltag 4</vt:lpstr>
      <vt:lpstr>Spieltag 5</vt:lpstr>
      <vt:lpstr>Tabelle</vt:lpstr>
      <vt:lpstr>Berechnungen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Yannick Vogel</dc:creator>
  <cp:lastModifiedBy>Benjamin Regez</cp:lastModifiedBy>
  <cp:lastPrinted>2020-09-14T19:24:27Z</cp:lastPrinted>
  <dcterms:created xsi:type="dcterms:W3CDTF">2020-09-10T09:47:28Z</dcterms:created>
  <dcterms:modified xsi:type="dcterms:W3CDTF">2020-09-14T19:26:26Z</dcterms:modified>
</cp:coreProperties>
</file>